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ardogevert/Documents/COMPETENTE/CURSO_Toma_de_Decisiones_y_Delegar_Tareas/"/>
    </mc:Choice>
  </mc:AlternateContent>
  <xr:revisionPtr revIDLastSave="0" documentId="8_{3842BCC6-7102-C744-8A04-655FECE494E3}" xr6:coauthVersionLast="47" xr6:coauthVersionMax="47" xr10:uidLastSave="{00000000-0000-0000-0000-000000000000}"/>
  <bookViews>
    <workbookView xWindow="0" yWindow="500" windowWidth="32000" windowHeight="15800" xr2:uid="{00000000-000D-0000-FFFF-FFFF00000000}"/>
  </bookViews>
  <sheets>
    <sheet name="Criterios de evaluación" sheetId="1" r:id="rId1"/>
    <sheet name="Ponderación" sheetId="2" r:id="rId2"/>
    <sheet name="Puntuación" sheetId="4" r:id="rId3"/>
    <sheet name="Comparación resultados" sheetId="3" r:id="rId4"/>
    <sheet name="Explicación dominancia numèric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38" i="2"/>
  <c r="W18" i="2" s="1"/>
  <c r="A37" i="2"/>
  <c r="V18" i="2" s="1"/>
  <c r="A36" i="2"/>
  <c r="U18" i="2" s="1"/>
  <c r="A35" i="2"/>
  <c r="T18" i="2" s="1"/>
  <c r="A34" i="2"/>
  <c r="S18" i="2" s="1"/>
  <c r="A33" i="2"/>
  <c r="R18" i="2" s="1"/>
  <c r="A32" i="2"/>
  <c r="Q18" i="2" s="1"/>
  <c r="A31" i="2"/>
  <c r="P18" i="2" s="1"/>
  <c r="A30" i="2"/>
  <c r="O18" i="2" s="1"/>
  <c r="A29" i="2"/>
  <c r="N18" i="2" s="1"/>
  <c r="A28" i="2"/>
  <c r="M18" i="2" s="1"/>
  <c r="A27" i="2"/>
  <c r="L18" i="2" s="1"/>
  <c r="A26" i="2"/>
  <c r="K18" i="2" s="1"/>
  <c r="A25" i="2"/>
  <c r="J18" i="2" s="1"/>
  <c r="A24" i="2"/>
  <c r="I18" i="2" s="1"/>
  <c r="A23" i="2"/>
  <c r="H18" i="2" s="1"/>
  <c r="A22" i="2"/>
  <c r="G18" i="2" s="1"/>
  <c r="A21" i="2"/>
  <c r="F18" i="2" s="1"/>
  <c r="A20" i="2"/>
  <c r="E18" i="2" s="1"/>
  <c r="A19" i="2"/>
  <c r="D18" i="2" s="1"/>
  <c r="D31" i="4" l="1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C39" i="2"/>
  <c r="W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0" i="2"/>
  <c r="B21" i="2"/>
  <c r="T15" i="2" l="1"/>
  <c r="C31" i="3" s="1"/>
  <c r="I31" i="3" s="1"/>
  <c r="P15" i="2"/>
  <c r="C27" i="3" s="1"/>
  <c r="F27" i="3" s="1"/>
  <c r="U15" i="2"/>
  <c r="C32" i="3" s="1"/>
  <c r="I32" i="3" s="1"/>
  <c r="F31" i="3"/>
  <c r="L31" i="3"/>
  <c r="I27" i="3"/>
  <c r="G15" i="2"/>
  <c r="K15" i="2"/>
  <c r="C22" i="3" s="1"/>
  <c r="O15" i="2"/>
  <c r="C26" i="3" s="1"/>
  <c r="S15" i="2"/>
  <c r="C30" i="3" s="1"/>
  <c r="W15" i="2"/>
  <c r="C34" i="3" s="1"/>
  <c r="H15" i="2"/>
  <c r="F15" i="2"/>
  <c r="J15" i="2"/>
  <c r="N15" i="2"/>
  <c r="C25" i="3" s="1"/>
  <c r="R15" i="2"/>
  <c r="C29" i="3" s="1"/>
  <c r="V15" i="2"/>
  <c r="C33" i="3" s="1"/>
  <c r="D15" i="2"/>
  <c r="L15" i="2"/>
  <c r="C23" i="3" s="1"/>
  <c r="E15" i="2"/>
  <c r="I15" i="2"/>
  <c r="M15" i="2"/>
  <c r="C24" i="3" s="1"/>
  <c r="Q15" i="2"/>
  <c r="C28" i="3" s="1"/>
  <c r="L32" i="3" l="1"/>
  <c r="F32" i="3"/>
  <c r="L27" i="3"/>
  <c r="L33" i="3"/>
  <c r="I33" i="3"/>
  <c r="F33" i="3"/>
  <c r="F14" i="2"/>
  <c r="C17" i="3"/>
  <c r="L29" i="3"/>
  <c r="I29" i="3"/>
  <c r="F29" i="3"/>
  <c r="L22" i="3"/>
  <c r="I22" i="3"/>
  <c r="F22" i="3"/>
  <c r="I23" i="3"/>
  <c r="F23" i="3"/>
  <c r="L23" i="3"/>
  <c r="L25" i="3"/>
  <c r="I25" i="3"/>
  <c r="F25" i="3"/>
  <c r="L34" i="3"/>
  <c r="I34" i="3"/>
  <c r="F34" i="3"/>
  <c r="G14" i="2"/>
  <c r="C18" i="3"/>
  <c r="C20" i="3"/>
  <c r="I14" i="2"/>
  <c r="L26" i="3"/>
  <c r="I26" i="3"/>
  <c r="F26" i="3"/>
  <c r="C16" i="3"/>
  <c r="E14" i="2"/>
  <c r="C19" i="3"/>
  <c r="H14" i="2"/>
  <c r="F28" i="3"/>
  <c r="I28" i="3"/>
  <c r="L28" i="3"/>
  <c r="I24" i="3"/>
  <c r="F24" i="3"/>
  <c r="L24" i="3"/>
  <c r="C15" i="2"/>
  <c r="C15" i="3"/>
  <c r="F15" i="3" s="1"/>
  <c r="D14" i="2"/>
  <c r="J14" i="2"/>
  <c r="C21" i="3"/>
  <c r="L30" i="3"/>
  <c r="I30" i="3"/>
  <c r="F30" i="3"/>
  <c r="C35" i="3" l="1"/>
  <c r="I16" i="3"/>
  <c r="F16" i="3"/>
  <c r="L16" i="3"/>
  <c r="L15" i="3"/>
  <c r="I15" i="3"/>
  <c r="F20" i="3"/>
  <c r="I20" i="3"/>
  <c r="L20" i="3"/>
  <c r="L21" i="3"/>
  <c r="I21" i="3"/>
  <c r="F21" i="3"/>
  <c r="I19" i="3"/>
  <c r="F19" i="3"/>
  <c r="L19" i="3"/>
  <c r="L18" i="3"/>
  <c r="I18" i="3"/>
  <c r="F18" i="3"/>
  <c r="L17" i="3"/>
  <c r="I17" i="3"/>
  <c r="F17" i="3"/>
  <c r="L13" i="3" l="1"/>
  <c r="F13" i="3"/>
  <c r="I13" i="3"/>
  <c r="G12" i="3" l="1"/>
  <c r="D12" i="3"/>
  <c r="J12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<sst xmlns="http://schemas.openxmlformats.org/spreadsheetml/2006/main" count="106" uniqueCount="81">
  <si>
    <t>[Nr.]</t>
  </si>
  <si>
    <t>&lt; 500</t>
  </si>
  <si>
    <t>&lt; 1.500</t>
  </si>
  <si>
    <t>&lt; 1.000</t>
  </si>
  <si>
    <t>&lt; 2.000</t>
  </si>
  <si>
    <t>&gt;= 2.000</t>
  </si>
  <si>
    <t xml:space="preserve">Área: </t>
  </si>
  <si>
    <t>Responsable:</t>
  </si>
  <si>
    <t>Con el criterio de medición, se describe cómo se mide el rendimiento respectivo y cómo se reconoce si se ha alcanzado el objetivo.</t>
  </si>
  <si>
    <t>Explique estos criterios de evaluación de forma que puedan entenderse en su empresa.</t>
  </si>
  <si>
    <t>Paso 1: Derivar los criterios de evaluación de los objetivos</t>
  </si>
  <si>
    <t>Objetivos</t>
  </si>
  <si>
    <t>Criterios de evaluación</t>
  </si>
  <si>
    <t>Criterio de medición</t>
  </si>
  <si>
    <t>Unidad</t>
  </si>
  <si>
    <t>Explicación</t>
  </si>
  <si>
    <t>Peso</t>
  </si>
  <si>
    <t>Porcentaje</t>
  </si>
  <si>
    <t>Días</t>
  </si>
  <si>
    <t>Paso 2: Determinar la ponderación con la comparación por pares</t>
  </si>
  <si>
    <t xml:space="preserve">Introduzca en la mitad superior de la matriz: </t>
  </si>
  <si>
    <t>Si el criterio [nº fila] es más importante para usted que el criterio [nº columna], introduzca el nº del criterio en la fila.</t>
  </si>
  <si>
    <t>Si el criterio [nº columna] es más importante para usted que el criterio [nº fila], introduzca el número del criterio en la columna.</t>
  </si>
  <si>
    <t>Ejemplo: Fiabilidad más importante que el precio: Entrada 3 [Nº Fiabilidad en la columna].</t>
  </si>
  <si>
    <t>Revise todos los campos en consecuencia.</t>
  </si>
  <si>
    <t xml:space="preserve">La coherencia lógica no se garantiza con la comparación por pares; no tiene por qué aplicarse: la fiabilidad es más importante que el precio y el precio es más importante que la posición en el mercado --&gt; la fiabilidad es más importante que la </t>
  </si>
  <si>
    <t>O bien: Asignar las ponderaciones directamente en la columna "C" sin comparación por pares (la suma debe ser igual al 100%).</t>
  </si>
  <si>
    <t>Ponderación</t>
  </si>
  <si>
    <t>Clasificación (ranking)</t>
  </si>
  <si>
    <t>Criterios de evaluación (nº)</t>
  </si>
  <si>
    <t>Criterio de evaluación</t>
  </si>
  <si>
    <t>Calidad</t>
  </si>
  <si>
    <t>Precio</t>
  </si>
  <si>
    <t>Plazo de entrega</t>
  </si>
  <si>
    <t>Posición de mercado</t>
  </si>
  <si>
    <t>Recompra</t>
  </si>
  <si>
    <t>Productos nuevos</t>
  </si>
  <si>
    <t>Asegurar calidad</t>
  </si>
  <si>
    <t>Reducir costos</t>
  </si>
  <si>
    <t>Mejorar el servicio</t>
  </si>
  <si>
    <t>Reducir plazo de entrega</t>
  </si>
  <si>
    <t>Fortalecer posición competitiva</t>
  </si>
  <si>
    <t>Aumentar la fidelidad de clientes</t>
  </si>
  <si>
    <t>Fortalecer la capacidad de innovación</t>
  </si>
  <si>
    <t>Esfuerzo de reproceso</t>
  </si>
  <si>
    <t>Precio de lista</t>
  </si>
  <si>
    <t>Porcentaje de entregas tardías sobre el total de entregas</t>
  </si>
  <si>
    <t>Plazo de recepción de pedidos - salida de mercancías</t>
  </si>
  <si>
    <t>Participación de mercado</t>
  </si>
  <si>
    <t>Proporción de clientes que hacen pedidos más de 3 veces al año</t>
  </si>
  <si>
    <t>Proporción de productos de menos de un año</t>
  </si>
  <si>
    <t>Fiabilidad</t>
  </si>
  <si>
    <t>Análisis de utilidad (beneficios) esperada : método de evaluación por puntos</t>
  </si>
  <si>
    <t>Paso 3: Determinación de la cuadrícula de puntos</t>
  </si>
  <si>
    <t>Justificar los puntos concedidos con argumentos y hechos</t>
  </si>
  <si>
    <t>Puntaje</t>
  </si>
  <si>
    <t>Observaciones</t>
  </si>
  <si>
    <t>(Ejemplo)</t>
  </si>
  <si>
    <t>Indique en los campos a qué características del criterio de medición atribuye de 0 puntos (muy deficiente / no presente) a 5 puntos (muy bueno / totalmente presente).</t>
  </si>
  <si>
    <t>muy mal / no presente</t>
  </si>
  <si>
    <t>mal / poco presente</t>
  </si>
  <si>
    <t>algo mal / poco presente</t>
  </si>
  <si>
    <t>algo bien / en parte presente</t>
  </si>
  <si>
    <t>muy bien / completamente presente</t>
  </si>
  <si>
    <t>Paso 4: Determinar las características de rendimiento de las soluciones alternativas</t>
  </si>
  <si>
    <t>Paso 5: Atribución y ponderación de puntos</t>
  </si>
  <si>
    <t>Paso 6: Determinación de la clasificación general</t>
  </si>
  <si>
    <t>Introduzca los valores correspondientes a cada solución en la columna "Rendimiento".</t>
  </si>
  <si>
    <t>Rendimiento</t>
  </si>
  <si>
    <t>Evaluación</t>
  </si>
  <si>
    <t>Puntos</t>
  </si>
  <si>
    <t>Solución A</t>
  </si>
  <si>
    <t>Solución B</t>
  </si>
  <si>
    <t>Solución C</t>
  </si>
  <si>
    <t>En la columna "Calificación", introduzca el número de puntos determinado en la tabla "Puntuación".</t>
  </si>
  <si>
    <t>Ranking</t>
  </si>
  <si>
    <t>Suma ponderación</t>
  </si>
  <si>
    <t>bien / en gran parte presente</t>
  </si>
  <si>
    <r>
      <t xml:space="preserve">Dominancia numérica </t>
    </r>
    <r>
      <rPr>
        <b/>
        <sz val="8"/>
        <rFont val="Arial"/>
        <family val="2"/>
      </rPr>
      <t>(ver explicación otra hoja)</t>
    </r>
  </si>
  <si>
    <r>
      <t xml:space="preserve">Dominancia numérica </t>
    </r>
    <r>
      <rPr>
        <b/>
        <sz val="8"/>
        <rFont val="Arial"/>
        <family val="2"/>
      </rPr>
      <t>(ver explicación otra+B18 hoja)</t>
    </r>
  </si>
  <si>
    <t>Análisis de valor (beneficios) esperado: método de evaluación por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</si>
</sst>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Verdana"/>
    </font>
    <font>
      <sz val="10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2" fillId="0" borderId="0" xfId="0" applyFont="1"/>
    <xf numFmtId="0" fontId="8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9" fontId="3" fillId="3" borderId="5" xfId="1" applyFont="1" applyFill="1" applyBorder="1" applyAlignment="1" applyProtection="1">
      <alignment horizontal="center" vertical="center"/>
    </xf>
    <xf numFmtId="9" fontId="5" fillId="3" borderId="5" xfId="1" applyFont="1" applyFill="1" applyBorder="1" applyAlignment="1" applyProtection="1">
      <alignment horizontal="center" vertical="center"/>
    </xf>
    <xf numFmtId="9" fontId="5" fillId="3" borderId="6" xfId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9" fontId="3" fillId="3" borderId="33" xfId="1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9" fontId="3" fillId="3" borderId="39" xfId="0" applyNumberFormat="1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vertical="center"/>
    </xf>
    <xf numFmtId="0" fontId="4" fillId="4" borderId="39" xfId="0" applyFont="1" applyFill="1" applyBorder="1" applyAlignment="1">
      <alignment vertical="center"/>
    </xf>
    <xf numFmtId="0" fontId="4" fillId="4" borderId="42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49" fontId="4" fillId="5" borderId="35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4" fillId="4" borderId="31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4" fillId="4" borderId="44" xfId="0" applyFont="1" applyFill="1" applyBorder="1" applyAlignment="1">
      <alignment vertical="center"/>
    </xf>
    <xf numFmtId="0" fontId="3" fillId="2" borderId="46" xfId="0" applyFont="1" applyFill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4" fillId="4" borderId="51" xfId="0" applyFont="1" applyFill="1" applyBorder="1" applyAlignment="1">
      <alignment vertical="center"/>
    </xf>
    <xf numFmtId="0" fontId="4" fillId="4" borderId="49" xfId="0" applyFont="1" applyFill="1" applyBorder="1" applyAlignment="1">
      <alignment vertical="center"/>
    </xf>
    <xf numFmtId="0" fontId="4" fillId="4" borderId="52" xfId="0" applyFont="1" applyFill="1" applyBorder="1" applyAlignment="1">
      <alignment vertical="center"/>
    </xf>
    <xf numFmtId="0" fontId="3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vertical="center"/>
    </xf>
    <xf numFmtId="0" fontId="4" fillId="4" borderId="55" xfId="0" applyFont="1" applyFill="1" applyBorder="1" applyAlignment="1">
      <alignment horizontal="left" vertical="center"/>
    </xf>
    <xf numFmtId="0" fontId="4" fillId="4" borderId="53" xfId="0" applyFont="1" applyFill="1" applyBorder="1" applyAlignment="1">
      <alignment vertical="center"/>
    </xf>
    <xf numFmtId="0" fontId="3" fillId="4" borderId="53" xfId="0" applyFont="1" applyFill="1" applyBorder="1" applyAlignment="1">
      <alignment vertical="center"/>
    </xf>
    <xf numFmtId="0" fontId="4" fillId="4" borderId="4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vertical="center"/>
    </xf>
    <xf numFmtId="0" fontId="4" fillId="0" borderId="8" xfId="0" applyFont="1" applyBorder="1"/>
    <xf numFmtId="164" fontId="3" fillId="2" borderId="33" xfId="0" applyNumberFormat="1" applyFont="1" applyFill="1" applyBorder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0" borderId="56" xfId="0" applyFont="1" applyBorder="1"/>
    <xf numFmtId="0" fontId="4" fillId="2" borderId="47" xfId="0" applyFont="1" applyFill="1" applyBorder="1" applyAlignment="1">
      <alignment vertical="center"/>
    </xf>
    <xf numFmtId="9" fontId="3" fillId="2" borderId="53" xfId="0" applyNumberFormat="1" applyFont="1" applyFill="1" applyBorder="1" applyAlignment="1">
      <alignment horizontal="center" vertical="center"/>
    </xf>
    <xf numFmtId="9" fontId="4" fillId="3" borderId="53" xfId="0" applyNumberFormat="1" applyFont="1" applyFill="1" applyBorder="1" applyAlignment="1">
      <alignment horizontal="center" vertical="center"/>
    </xf>
    <xf numFmtId="9" fontId="3" fillId="2" borderId="48" xfId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vertical="center"/>
    </xf>
    <xf numFmtId="164" fontId="3" fillId="2" borderId="53" xfId="0" applyNumberFormat="1" applyFont="1" applyFill="1" applyBorder="1" applyAlignment="1">
      <alignment vertical="center"/>
    </xf>
    <xf numFmtId="0" fontId="4" fillId="0" borderId="48" xfId="0" applyFont="1" applyBorder="1"/>
    <xf numFmtId="0" fontId="3" fillId="4" borderId="49" xfId="0" applyFont="1" applyFill="1" applyBorder="1" applyAlignment="1">
      <alignment vertical="center"/>
    </xf>
    <xf numFmtId="0" fontId="4" fillId="0" borderId="52" xfId="0" applyFont="1" applyBorder="1"/>
    <xf numFmtId="164" fontId="4" fillId="3" borderId="53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317500</xdr:colOff>
      <xdr:row>27</xdr:row>
      <xdr:rowOff>108605</xdr:rowOff>
    </xdr:to>
    <xdr:sp macro="" textlink="">
      <xdr:nvSpPr>
        <xdr:cNvPr id="4" name="CuadroTexto 5">
          <a:extLst>
            <a:ext uri="{FF2B5EF4-FFF2-40B4-BE49-F238E27FC236}">
              <a16:creationId xmlns:a16="http://schemas.microsoft.com/office/drawing/2014/main" id="{32A64702-1D90-DF7A-ECB7-8E8C1B79A3D0}"/>
            </a:ext>
          </a:extLst>
        </xdr:cNvPr>
        <xdr:cNvSpPr txBox="1"/>
      </xdr:nvSpPr>
      <xdr:spPr>
        <a:xfrm>
          <a:off x="825500" y="165100"/>
          <a:ext cx="6096000" cy="4401205"/>
        </a:xfrm>
        <a:prstGeom prst="rect">
          <a:avLst/>
        </a:prstGeom>
        <a:solidFill>
          <a:schemeClr val="bg1"/>
        </a:solidFill>
      </xdr:spPr>
      <xdr:txBody>
        <a:bodyPr wrap="square">
          <a:spAutoFit/>
        </a:bodyPr>
        <a:lstStyle>
          <a:defPPr>
            <a:defRPr lang="es-C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es-ES_tradnl" sz="1400"/>
            <a:t>En la evaluación de opciones, la "dominancia numérica" puede entenderse como un concepto en el que se evalúa la superioridad de una opción en función del número de criterios o características que cumple. La forma de calcular la "dominancia numérica" puede variar según el contexto, pero en general podría definirse y calcularse de la siguiente manera:</a:t>
          </a:r>
        </a:p>
        <a:p>
          <a:pPr algn="just"/>
          <a:endParaRPr lang="es-ES_tradnl" sz="1400"/>
        </a:p>
        <a:p>
          <a:pPr algn="just"/>
          <a:r>
            <a:rPr lang="es-ES_tradnl" sz="1400"/>
            <a:t>1. Definición: La "dominancia numérica" de una opción se refiere a cuántos criterios o características predefinidos cumple esa opción en comparación con otras opciones.</a:t>
          </a:r>
        </a:p>
        <a:p>
          <a:pPr algn="just"/>
          <a:endParaRPr lang="es-ES_tradnl" sz="1400"/>
        </a:p>
        <a:p>
          <a:pPr algn="just"/>
          <a:r>
            <a:rPr lang="es-ES_tradnl" sz="1400"/>
            <a:t>2. Cálculo: Para calcular la "dominancia numérica" de una opción, se pueden seguir los siguientes pasos:</a:t>
          </a:r>
        </a:p>
        <a:p>
          <a:pPr algn="just"/>
          <a:endParaRPr lang="es-ES_tradnl" sz="1400"/>
        </a:p>
        <a:p>
          <a:pPr marL="285750" indent="-285750" algn="just">
            <a:buFont typeface="Arial" panose="020B0604020202020204" pitchFamily="34" charset="0"/>
            <a:buChar char="•"/>
          </a:pPr>
          <a:r>
            <a:rPr lang="es-ES_tradnl" sz="1400"/>
            <a:t>Identificar los criterios o características relevantes que se utilizan para evaluar las opciones.</a:t>
          </a:r>
        </a:p>
        <a:p>
          <a:pPr marL="285750" indent="-285750" algn="just">
            <a:buFont typeface="Arial" panose="020B0604020202020204" pitchFamily="34" charset="0"/>
            <a:buChar char="•"/>
          </a:pPr>
          <a:r>
            <a:rPr lang="es-ES_tradnl" sz="1400"/>
            <a:t> Evaluar cada opción en función de estos criterios y asignar puntos o valores para indicar si el criterio se cumple o no.</a:t>
          </a:r>
        </a:p>
        <a:p>
          <a:pPr marL="285750" indent="-285750" algn="just">
            <a:buFont typeface="Arial" panose="020B0604020202020204" pitchFamily="34" charset="0"/>
            <a:buChar char="•"/>
          </a:pPr>
          <a:r>
            <a:rPr lang="es-ES_tradnl" sz="1400"/>
            <a:t> Sumar el número de criterios cumplidos para cada opción.</a:t>
          </a:r>
        </a:p>
        <a:p>
          <a:pPr marL="285750" indent="-285750" algn="just">
            <a:buFont typeface="Arial" panose="020B0604020202020204" pitchFamily="34" charset="0"/>
            <a:buChar char="•"/>
          </a:pPr>
          <a:r>
            <a:rPr lang="es-ES_tradnl" sz="1400"/>
            <a:t> La opción con el mayor número de criterios cumplidos podría considerarse como la que tiene la "dominancia numérica".</a:t>
          </a: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D1" sqref="D1"/>
    </sheetView>
  </sheetViews>
  <sheetFormatPr baseColWidth="10" defaultColWidth="11" defaultRowHeight="13" x14ac:dyDescent="0.15"/>
  <cols>
    <col min="1" max="1" width="6.6640625" style="2" customWidth="1"/>
    <col min="2" max="5" width="25.6640625" style="2" customWidth="1"/>
    <col min="6" max="16384" width="11" style="2"/>
  </cols>
  <sheetData>
    <row r="1" spans="1:11" ht="40" customHeight="1" x14ac:dyDescent="0.15">
      <c r="B1" s="2" t="e" vm="1">
        <v>#VALUE!</v>
      </c>
    </row>
    <row r="2" spans="1:11" s="4" customFormat="1" ht="30" x14ac:dyDescent="0.15">
      <c r="A2" s="3" t="s">
        <v>80</v>
      </c>
      <c r="B2" s="3"/>
      <c r="C2" s="3"/>
      <c r="D2" s="3"/>
      <c r="E2" s="3"/>
      <c r="F2" s="3"/>
    </row>
    <row r="3" spans="1:11" ht="18" customHeight="1" x14ac:dyDescent="0.15"/>
    <row r="4" spans="1:11" ht="18" customHeight="1" x14ac:dyDescent="0.15">
      <c r="A4" s="5" t="s">
        <v>10</v>
      </c>
      <c r="B4" s="5"/>
      <c r="C4" s="6"/>
      <c r="D4" s="6"/>
      <c r="E4" s="6"/>
      <c r="F4" s="6"/>
    </row>
    <row r="5" spans="1:11" ht="18" customHeight="1" x14ac:dyDescent="0.15"/>
    <row r="6" spans="1:11" ht="18" customHeight="1" x14ac:dyDescent="0.15"/>
    <row r="7" spans="1:11" ht="18" customHeight="1" x14ac:dyDescent="0.15">
      <c r="A7" s="8" t="s">
        <v>6</v>
      </c>
      <c r="B7" s="8"/>
      <c r="C7" s="9"/>
      <c r="E7" s="2" t="s">
        <v>8</v>
      </c>
    </row>
    <row r="8" spans="1:11" ht="18" customHeight="1" x14ac:dyDescent="0.15">
      <c r="A8" s="8" t="s">
        <v>7</v>
      </c>
      <c r="B8" s="8"/>
      <c r="C8" s="9"/>
      <c r="E8" s="2" t="s">
        <v>9</v>
      </c>
    </row>
    <row r="9" spans="1:11" ht="18" customHeight="1" x14ac:dyDescent="0.15">
      <c r="A9" s="7"/>
      <c r="B9" s="7"/>
    </row>
    <row r="10" spans="1:11" ht="18" customHeight="1" x14ac:dyDescent="0.15">
      <c r="A10" s="7"/>
      <c r="B10" s="7"/>
    </row>
    <row r="11" spans="1:11" ht="18" customHeight="1" thickBot="1" x14ac:dyDescent="0.2">
      <c r="C11" s="7"/>
    </row>
    <row r="12" spans="1:11" s="7" customFormat="1" ht="18" customHeight="1" x14ac:dyDescent="0.15">
      <c r="A12" s="10" t="s">
        <v>0</v>
      </c>
      <c r="B12" s="11" t="s">
        <v>11</v>
      </c>
      <c r="C12" s="12" t="s">
        <v>12</v>
      </c>
      <c r="D12" s="12" t="s">
        <v>13</v>
      </c>
      <c r="E12" s="12" t="s">
        <v>15</v>
      </c>
      <c r="F12" s="13" t="s">
        <v>14</v>
      </c>
    </row>
    <row r="13" spans="1:11" ht="18" customHeight="1" x14ac:dyDescent="0.15">
      <c r="A13" s="14">
        <v>1</v>
      </c>
      <c r="B13" s="15" t="s">
        <v>37</v>
      </c>
      <c r="C13" s="15" t="s">
        <v>31</v>
      </c>
      <c r="D13" s="15" t="s">
        <v>44</v>
      </c>
      <c r="E13" s="15"/>
      <c r="F13" s="16" t="s">
        <v>16</v>
      </c>
    </row>
    <row r="14" spans="1:11" ht="18" customHeight="1" x14ac:dyDescent="0.15">
      <c r="A14" s="14">
        <v>2</v>
      </c>
      <c r="B14" s="15" t="s">
        <v>38</v>
      </c>
      <c r="C14" s="15" t="s">
        <v>32</v>
      </c>
      <c r="D14" s="15" t="s">
        <v>45</v>
      </c>
      <c r="E14" s="15"/>
      <c r="F14" s="16" t="s">
        <v>16</v>
      </c>
    </row>
    <row r="15" spans="1:11" ht="18" customHeight="1" x14ac:dyDescent="0.15">
      <c r="A15" s="14">
        <v>3</v>
      </c>
      <c r="B15" s="15" t="s">
        <v>39</v>
      </c>
      <c r="C15" s="15" t="s">
        <v>51</v>
      </c>
      <c r="D15" s="15" t="s">
        <v>46</v>
      </c>
      <c r="E15" s="15"/>
      <c r="F15" s="16" t="s">
        <v>17</v>
      </c>
      <c r="G15" s="7"/>
      <c r="I15" s="7"/>
      <c r="K15" s="7"/>
    </row>
    <row r="16" spans="1:11" ht="18" customHeight="1" x14ac:dyDescent="0.15">
      <c r="A16" s="14">
        <v>4</v>
      </c>
      <c r="B16" s="15" t="s">
        <v>40</v>
      </c>
      <c r="C16" s="15" t="s">
        <v>33</v>
      </c>
      <c r="D16" s="15" t="s">
        <v>47</v>
      </c>
      <c r="E16" s="17"/>
      <c r="F16" s="16" t="s">
        <v>18</v>
      </c>
    </row>
    <row r="17" spans="1:6" ht="18" customHeight="1" x14ac:dyDescent="0.15">
      <c r="A17" s="14">
        <v>5</v>
      </c>
      <c r="B17" s="15" t="s">
        <v>41</v>
      </c>
      <c r="C17" s="15" t="s">
        <v>34</v>
      </c>
      <c r="D17" s="15" t="s">
        <v>48</v>
      </c>
      <c r="E17" s="15"/>
      <c r="F17" s="16" t="s">
        <v>17</v>
      </c>
    </row>
    <row r="18" spans="1:6" ht="18" customHeight="1" x14ac:dyDescent="0.15">
      <c r="A18" s="14">
        <v>6</v>
      </c>
      <c r="B18" s="15" t="s">
        <v>42</v>
      </c>
      <c r="C18" s="15" t="s">
        <v>35</v>
      </c>
      <c r="D18" s="15" t="s">
        <v>49</v>
      </c>
      <c r="E18" s="15"/>
      <c r="F18" s="16" t="s">
        <v>17</v>
      </c>
    </row>
    <row r="19" spans="1:6" ht="18" customHeight="1" x14ac:dyDescent="0.15">
      <c r="A19" s="14">
        <v>7</v>
      </c>
      <c r="B19" s="15" t="s">
        <v>43</v>
      </c>
      <c r="C19" s="15" t="s">
        <v>36</v>
      </c>
      <c r="D19" s="15" t="s">
        <v>50</v>
      </c>
      <c r="E19" s="15"/>
      <c r="F19" s="16" t="s">
        <v>17</v>
      </c>
    </row>
    <row r="20" spans="1:6" ht="18" customHeight="1" x14ac:dyDescent="0.15">
      <c r="A20" s="14"/>
      <c r="B20" s="15"/>
      <c r="C20" s="15"/>
      <c r="D20" s="15"/>
      <c r="E20" s="15"/>
      <c r="F20" s="16"/>
    </row>
    <row r="21" spans="1:6" ht="18" customHeight="1" x14ac:dyDescent="0.15">
      <c r="A21" s="14"/>
      <c r="B21" s="15"/>
      <c r="C21" s="15"/>
      <c r="D21" s="15"/>
      <c r="E21" s="15"/>
      <c r="F21" s="16"/>
    </row>
    <row r="22" spans="1:6" ht="18" customHeight="1" x14ac:dyDescent="0.15">
      <c r="A22" s="14"/>
      <c r="B22" s="15"/>
      <c r="C22" s="15"/>
      <c r="D22" s="15"/>
      <c r="E22" s="15"/>
      <c r="F22" s="16"/>
    </row>
    <row r="23" spans="1:6" ht="18" customHeight="1" x14ac:dyDescent="0.15">
      <c r="A23" s="14"/>
      <c r="B23" s="15"/>
      <c r="C23" s="15"/>
      <c r="D23" s="15"/>
      <c r="E23" s="15"/>
      <c r="F23" s="16"/>
    </row>
    <row r="24" spans="1:6" ht="18" customHeight="1" x14ac:dyDescent="0.15">
      <c r="A24" s="14"/>
      <c r="B24" s="15"/>
      <c r="C24" s="15"/>
      <c r="D24" s="15"/>
      <c r="E24" s="15"/>
      <c r="F24" s="16"/>
    </row>
    <row r="25" spans="1:6" ht="18" customHeight="1" x14ac:dyDescent="0.15">
      <c r="A25" s="14"/>
      <c r="B25" s="15"/>
      <c r="C25" s="15"/>
      <c r="D25" s="15"/>
      <c r="E25" s="15"/>
      <c r="F25" s="16"/>
    </row>
    <row r="26" spans="1:6" ht="18" customHeight="1" x14ac:dyDescent="0.15">
      <c r="A26" s="14"/>
      <c r="B26" s="15"/>
      <c r="C26" s="15"/>
      <c r="D26" s="15"/>
      <c r="E26" s="15"/>
      <c r="F26" s="16"/>
    </row>
    <row r="27" spans="1:6" ht="18" customHeight="1" x14ac:dyDescent="0.15">
      <c r="A27" s="14"/>
      <c r="B27" s="15"/>
      <c r="C27" s="15"/>
      <c r="D27" s="15"/>
      <c r="E27" s="15"/>
      <c r="F27" s="16"/>
    </row>
    <row r="28" spans="1:6" ht="18" customHeight="1" x14ac:dyDescent="0.15">
      <c r="A28" s="14"/>
      <c r="B28" s="15"/>
      <c r="C28" s="15"/>
      <c r="D28" s="15"/>
      <c r="E28" s="15"/>
      <c r="F28" s="16"/>
    </row>
    <row r="29" spans="1:6" ht="18" customHeight="1" x14ac:dyDescent="0.15">
      <c r="A29" s="14"/>
      <c r="B29" s="15"/>
      <c r="C29" s="15"/>
      <c r="D29" s="15"/>
      <c r="E29" s="15"/>
      <c r="F29" s="16"/>
    </row>
    <row r="30" spans="1:6" ht="18" customHeight="1" x14ac:dyDescent="0.15">
      <c r="A30" s="14"/>
      <c r="B30" s="15"/>
      <c r="C30" s="15"/>
      <c r="D30" s="15"/>
      <c r="E30" s="15"/>
      <c r="F30" s="16"/>
    </row>
    <row r="31" spans="1:6" ht="18" customHeight="1" x14ac:dyDescent="0.15">
      <c r="A31" s="14"/>
      <c r="B31" s="15"/>
      <c r="C31" s="15"/>
      <c r="D31" s="15"/>
      <c r="E31" s="15"/>
      <c r="F31" s="16"/>
    </row>
    <row r="32" spans="1:6" ht="18" customHeight="1" thickBot="1" x14ac:dyDescent="0.2">
      <c r="A32" s="18"/>
      <c r="B32" s="19"/>
      <c r="C32" s="19"/>
      <c r="D32" s="19"/>
      <c r="E32" s="19"/>
      <c r="F32" s="20"/>
    </row>
    <row r="33" s="2" customFormat="1" x14ac:dyDescent="0.15"/>
    <row r="34" s="2" customFormat="1" x14ac:dyDescent="0.15"/>
    <row r="35" s="2" customFormat="1" x14ac:dyDescent="0.15"/>
  </sheetData>
  <phoneticPr fontId="0" type="noConversion"/>
  <pageMargins left="0.78740157499999996" right="0.78740157499999996" top="0.984251969" bottom="0.984251969" header="0.4921259845" footer="0.492125984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9"/>
  <sheetViews>
    <sheetView showZeros="0" topLeftCell="A10" zoomScale="140" zoomScaleNormal="140" workbookViewId="0">
      <selection activeCell="C11" sqref="C11"/>
    </sheetView>
  </sheetViews>
  <sheetFormatPr baseColWidth="10" defaultColWidth="11" defaultRowHeight="13" x14ac:dyDescent="0.15"/>
  <cols>
    <col min="1" max="1" width="6.6640625" style="1" customWidth="1"/>
    <col min="2" max="2" width="35.1640625" style="1" customWidth="1"/>
    <col min="3" max="3" width="10.6640625" style="1" customWidth="1"/>
    <col min="4" max="23" width="5.6640625" style="1" customWidth="1"/>
    <col min="24" max="16384" width="11" style="1"/>
  </cols>
  <sheetData>
    <row r="1" spans="1:23" ht="40" customHeight="1" x14ac:dyDescent="0.15">
      <c r="B1" s="1" t="e" vm="1">
        <v>#VALUE!</v>
      </c>
    </row>
    <row r="2" spans="1:23" s="21" customFormat="1" ht="30" x14ac:dyDescent="0.3">
      <c r="A2" s="22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2" customFormat="1" ht="20" customHeight="1" x14ac:dyDescent="0.15"/>
    <row r="4" spans="1:23" s="2" customFormat="1" ht="20" customHeight="1" x14ac:dyDescent="0.15">
      <c r="A4" s="5" t="s">
        <v>19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2" customFormat="1" ht="20" customHeight="1" x14ac:dyDescent="0.15"/>
    <row r="6" spans="1:23" s="2" customFormat="1" ht="20" customHeight="1" x14ac:dyDescent="0.15">
      <c r="A6" s="7"/>
      <c r="B6" s="7"/>
      <c r="C6" s="7"/>
      <c r="H6" s="9"/>
      <c r="I6" s="2" t="s">
        <v>20</v>
      </c>
    </row>
    <row r="7" spans="1:23" s="2" customFormat="1" ht="20" customHeight="1" x14ac:dyDescent="0.15">
      <c r="A7" s="7"/>
      <c r="B7" s="7"/>
      <c r="C7" s="7"/>
      <c r="I7" s="2" t="s">
        <v>21</v>
      </c>
    </row>
    <row r="8" spans="1:23" s="2" customFormat="1" ht="20" customHeight="1" x14ac:dyDescent="0.15">
      <c r="A8" s="7"/>
      <c r="B8" s="7"/>
      <c r="C8" s="7"/>
      <c r="I8" s="2" t="s">
        <v>22</v>
      </c>
    </row>
    <row r="9" spans="1:23" s="2" customFormat="1" ht="20" customHeight="1" x14ac:dyDescent="0.15">
      <c r="A9" s="7"/>
      <c r="B9" s="7"/>
      <c r="C9" s="7"/>
      <c r="I9" s="2" t="s">
        <v>23</v>
      </c>
    </row>
    <row r="10" spans="1:23" s="2" customFormat="1" ht="20" customHeight="1" x14ac:dyDescent="0.15">
      <c r="A10" s="7"/>
      <c r="B10" s="7"/>
      <c r="C10" s="7"/>
      <c r="I10" s="2" t="s">
        <v>24</v>
      </c>
    </row>
    <row r="11" spans="1:23" s="2" customFormat="1" ht="20" customHeight="1" x14ac:dyDescent="0.15">
      <c r="A11" s="7"/>
      <c r="B11" s="7"/>
      <c r="C11" s="7"/>
      <c r="I11" s="2" t="s">
        <v>25</v>
      </c>
    </row>
    <row r="12" spans="1:23" s="2" customFormat="1" ht="20" customHeight="1" x14ac:dyDescent="0.15">
      <c r="A12" s="7"/>
      <c r="B12" s="7"/>
      <c r="C12" s="7"/>
      <c r="H12" s="9"/>
      <c r="I12" s="2" t="s">
        <v>26</v>
      </c>
    </row>
    <row r="13" spans="1:23" s="2" customFormat="1" ht="20" customHeight="1" thickBot="1" x14ac:dyDescent="0.2">
      <c r="A13" s="7"/>
      <c r="B13" s="7"/>
      <c r="C13" s="7"/>
    </row>
    <row r="14" spans="1:23" s="7" customFormat="1" ht="20" customHeight="1" x14ac:dyDescent="0.15">
      <c r="A14" s="24"/>
      <c r="B14" s="48" t="s">
        <v>28</v>
      </c>
      <c r="C14" s="60"/>
      <c r="D14" s="56">
        <f>IF(D18=0,,RANK(D15,$D15:$W15))</f>
        <v>1</v>
      </c>
      <c r="E14" s="25">
        <f t="shared" ref="E14:W14" si="0">IF(E18=0,,RANK(E15,$D15:$W15))</f>
        <v>5</v>
      </c>
      <c r="F14" s="25">
        <f t="shared" si="0"/>
        <v>2</v>
      </c>
      <c r="G14" s="25">
        <f t="shared" si="0"/>
        <v>4</v>
      </c>
      <c r="H14" s="25">
        <f t="shared" si="0"/>
        <v>7</v>
      </c>
      <c r="I14" s="25">
        <f t="shared" si="0"/>
        <v>2</v>
      </c>
      <c r="J14" s="25">
        <f t="shared" si="0"/>
        <v>5</v>
      </c>
      <c r="K14" s="25">
        <f t="shared" si="0"/>
        <v>0</v>
      </c>
      <c r="L14" s="25">
        <f t="shared" si="0"/>
        <v>0</v>
      </c>
      <c r="M14" s="25">
        <f t="shared" si="0"/>
        <v>0</v>
      </c>
      <c r="N14" s="25">
        <f t="shared" si="0"/>
        <v>0</v>
      </c>
      <c r="O14" s="25">
        <f t="shared" si="0"/>
        <v>0</v>
      </c>
      <c r="P14" s="25">
        <f t="shared" si="0"/>
        <v>0</v>
      </c>
      <c r="Q14" s="25">
        <f t="shared" si="0"/>
        <v>0</v>
      </c>
      <c r="R14" s="25">
        <f t="shared" si="0"/>
        <v>0</v>
      </c>
      <c r="S14" s="25">
        <f t="shared" si="0"/>
        <v>0</v>
      </c>
      <c r="T14" s="25">
        <f t="shared" si="0"/>
        <v>0</v>
      </c>
      <c r="U14" s="25">
        <f t="shared" si="0"/>
        <v>0</v>
      </c>
      <c r="V14" s="25">
        <f t="shared" si="0"/>
        <v>0</v>
      </c>
      <c r="W14" s="26">
        <f t="shared" si="0"/>
        <v>0</v>
      </c>
    </row>
    <row r="15" spans="1:23" s="7" customFormat="1" ht="20" customHeight="1" x14ac:dyDescent="0.15">
      <c r="A15" s="27"/>
      <c r="B15" s="49" t="s">
        <v>27</v>
      </c>
      <c r="C15" s="61">
        <f>SUM(D15:W15)</f>
        <v>0.99999999999999989</v>
      </c>
      <c r="D15" s="57">
        <f>D16/SUM($D16:$W16)</f>
        <v>0.23809523809523808</v>
      </c>
      <c r="E15" s="29">
        <f t="shared" ref="E15:W15" si="1">E16/SUM($D16:$W16)</f>
        <v>9.5238095238095233E-2</v>
      </c>
      <c r="F15" s="29">
        <f t="shared" si="1"/>
        <v>0.19047619047619047</v>
      </c>
      <c r="G15" s="29">
        <f t="shared" si="1"/>
        <v>0.14285714285714285</v>
      </c>
      <c r="H15" s="29">
        <f t="shared" si="1"/>
        <v>4.7619047619047616E-2</v>
      </c>
      <c r="I15" s="29">
        <f t="shared" si="1"/>
        <v>0.19047619047619047</v>
      </c>
      <c r="J15" s="29">
        <f t="shared" si="1"/>
        <v>9.5238095238095233E-2</v>
      </c>
      <c r="K15" s="29">
        <f t="shared" si="1"/>
        <v>0</v>
      </c>
      <c r="L15" s="29">
        <f t="shared" si="1"/>
        <v>0</v>
      </c>
      <c r="M15" s="29">
        <f t="shared" si="1"/>
        <v>0</v>
      </c>
      <c r="N15" s="29">
        <f t="shared" si="1"/>
        <v>0</v>
      </c>
      <c r="O15" s="30">
        <f t="shared" si="1"/>
        <v>0</v>
      </c>
      <c r="P15" s="30">
        <f t="shared" si="1"/>
        <v>0</v>
      </c>
      <c r="Q15" s="30">
        <f t="shared" si="1"/>
        <v>0</v>
      </c>
      <c r="R15" s="30">
        <f t="shared" si="1"/>
        <v>0</v>
      </c>
      <c r="S15" s="30">
        <f t="shared" si="1"/>
        <v>0</v>
      </c>
      <c r="T15" s="30">
        <f t="shared" si="1"/>
        <v>0</v>
      </c>
      <c r="U15" s="30">
        <f t="shared" si="1"/>
        <v>0</v>
      </c>
      <c r="V15" s="30">
        <f t="shared" si="1"/>
        <v>0</v>
      </c>
      <c r="W15" s="31">
        <f t="shared" si="1"/>
        <v>0</v>
      </c>
    </row>
    <row r="16" spans="1:23" s="7" customFormat="1" ht="20" customHeight="1" x14ac:dyDescent="0.15">
      <c r="A16" s="27"/>
      <c r="B16" s="49" t="s">
        <v>78</v>
      </c>
      <c r="C16" s="62"/>
      <c r="D16" s="58">
        <f>COUNTIF($D19:$W38,D18)</f>
        <v>5</v>
      </c>
      <c r="E16" s="32">
        <f t="shared" ref="E16:W16" si="2">COUNTIF($D19:$W38,E18)</f>
        <v>2</v>
      </c>
      <c r="F16" s="32">
        <f t="shared" si="2"/>
        <v>4</v>
      </c>
      <c r="G16" s="32">
        <f t="shared" si="2"/>
        <v>3</v>
      </c>
      <c r="H16" s="32">
        <f t="shared" si="2"/>
        <v>1</v>
      </c>
      <c r="I16" s="32">
        <f t="shared" si="2"/>
        <v>4</v>
      </c>
      <c r="J16" s="32">
        <f t="shared" si="2"/>
        <v>2</v>
      </c>
      <c r="K16" s="32">
        <f t="shared" si="2"/>
        <v>0</v>
      </c>
      <c r="L16" s="32">
        <f t="shared" si="2"/>
        <v>0</v>
      </c>
      <c r="M16" s="32">
        <f t="shared" si="2"/>
        <v>0</v>
      </c>
      <c r="N16" s="32">
        <f t="shared" si="2"/>
        <v>0</v>
      </c>
      <c r="O16" s="32">
        <f t="shared" si="2"/>
        <v>0</v>
      </c>
      <c r="P16" s="32">
        <f t="shared" si="2"/>
        <v>0</v>
      </c>
      <c r="Q16" s="32">
        <f t="shared" si="2"/>
        <v>0</v>
      </c>
      <c r="R16" s="32">
        <f t="shared" si="2"/>
        <v>0</v>
      </c>
      <c r="S16" s="32">
        <f t="shared" si="2"/>
        <v>0</v>
      </c>
      <c r="T16" s="32">
        <f t="shared" si="2"/>
        <v>0</v>
      </c>
      <c r="U16" s="32">
        <f t="shared" si="2"/>
        <v>0</v>
      </c>
      <c r="V16" s="32">
        <f t="shared" si="2"/>
        <v>0</v>
      </c>
      <c r="W16" s="33">
        <f t="shared" si="2"/>
        <v>0</v>
      </c>
    </row>
    <row r="17" spans="1:23" s="7" customFormat="1" ht="20" customHeight="1" x14ac:dyDescent="0.15">
      <c r="A17" s="27"/>
      <c r="B17" s="49"/>
      <c r="C17" s="63"/>
      <c r="D17" s="128" t="s">
        <v>29</v>
      </c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30"/>
    </row>
    <row r="18" spans="1:23" s="7" customFormat="1" ht="20" customHeight="1" x14ac:dyDescent="0.15">
      <c r="A18" s="42" t="s">
        <v>0</v>
      </c>
      <c r="B18" s="50" t="s">
        <v>79</v>
      </c>
      <c r="C18" s="64" t="s">
        <v>27</v>
      </c>
      <c r="D18" s="59">
        <f>A19</f>
        <v>1</v>
      </c>
      <c r="E18" s="44">
        <f>A20</f>
        <v>2</v>
      </c>
      <c r="F18" s="44">
        <f>A21</f>
        <v>3</v>
      </c>
      <c r="G18" s="44">
        <f>A22</f>
        <v>4</v>
      </c>
      <c r="H18" s="44">
        <f>A23</f>
        <v>5</v>
      </c>
      <c r="I18" s="44">
        <f>A24</f>
        <v>6</v>
      </c>
      <c r="J18" s="44">
        <f>A25</f>
        <v>7</v>
      </c>
      <c r="K18" s="44">
        <f>A26</f>
        <v>0</v>
      </c>
      <c r="L18" s="44">
        <f>A27</f>
        <v>0</v>
      </c>
      <c r="M18" s="44">
        <f>A28</f>
        <v>0</v>
      </c>
      <c r="N18" s="44">
        <f>A29</f>
        <v>0</v>
      </c>
      <c r="O18" s="44">
        <f>A30</f>
        <v>0</v>
      </c>
      <c r="P18" s="44">
        <f>A31</f>
        <v>0</v>
      </c>
      <c r="Q18" s="44">
        <f>A32</f>
        <v>0</v>
      </c>
      <c r="R18" s="44">
        <f>A33</f>
        <v>0</v>
      </c>
      <c r="S18" s="44">
        <f>A34</f>
        <v>0</v>
      </c>
      <c r="T18" s="44">
        <f>A35</f>
        <v>0</v>
      </c>
      <c r="U18" s="44">
        <f>A36</f>
        <v>0</v>
      </c>
      <c r="V18" s="44">
        <f>A37</f>
        <v>0</v>
      </c>
      <c r="W18" s="45">
        <f>A38</f>
        <v>0</v>
      </c>
    </row>
    <row r="19" spans="1:23" s="2" customFormat="1" ht="20" customHeight="1" x14ac:dyDescent="0.15">
      <c r="A19" s="41">
        <f>'Criterios de evaluación'!A13</f>
        <v>1</v>
      </c>
      <c r="B19" s="51" t="str">
        <f>'Criterios de evaluación'!C13</f>
        <v>Calidad</v>
      </c>
      <c r="C19" s="65"/>
      <c r="D19" s="70"/>
      <c r="E19" s="71">
        <v>1</v>
      </c>
      <c r="F19" s="71">
        <v>1</v>
      </c>
      <c r="G19" s="71">
        <v>1</v>
      </c>
      <c r="H19" s="71">
        <v>1</v>
      </c>
      <c r="I19" s="71">
        <v>6</v>
      </c>
      <c r="J19" s="71">
        <v>1</v>
      </c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2"/>
    </row>
    <row r="20" spans="1:23" s="2" customFormat="1" ht="20" customHeight="1" x14ac:dyDescent="0.15">
      <c r="A20" s="37">
        <f>'Criterios de evaluación'!A14</f>
        <v>2</v>
      </c>
      <c r="B20" s="52" t="str">
        <f>'Criterios de evaluación'!C14</f>
        <v>Precio</v>
      </c>
      <c r="C20" s="66"/>
      <c r="D20" s="73"/>
      <c r="E20" s="74"/>
      <c r="F20" s="75">
        <v>3</v>
      </c>
      <c r="G20" s="75">
        <v>4</v>
      </c>
      <c r="H20" s="75">
        <v>2</v>
      </c>
      <c r="I20" s="75">
        <v>6</v>
      </c>
      <c r="J20" s="75">
        <v>2</v>
      </c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6"/>
    </row>
    <row r="21" spans="1:23" s="2" customFormat="1" ht="20" customHeight="1" x14ac:dyDescent="0.15">
      <c r="A21" s="37">
        <f>'Criterios de evaluación'!A15</f>
        <v>3</v>
      </c>
      <c r="B21" s="52" t="str">
        <f>'Criterios de evaluación'!C15</f>
        <v>Fiabilidad</v>
      </c>
      <c r="C21" s="66"/>
      <c r="D21" s="73"/>
      <c r="E21" s="74"/>
      <c r="F21" s="74"/>
      <c r="G21" s="75">
        <v>3</v>
      </c>
      <c r="H21" s="75">
        <v>3</v>
      </c>
      <c r="I21" s="75">
        <v>6</v>
      </c>
      <c r="J21" s="75">
        <v>3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6"/>
    </row>
    <row r="22" spans="1:23" s="2" customFormat="1" ht="20" customHeight="1" x14ac:dyDescent="0.15">
      <c r="A22" s="37">
        <f>'Criterios de evaluación'!A16</f>
        <v>4</v>
      </c>
      <c r="B22" s="52" t="str">
        <f>'Criterios de evaluación'!C16</f>
        <v>Plazo de entrega</v>
      </c>
      <c r="C22" s="66"/>
      <c r="D22" s="73"/>
      <c r="E22" s="74"/>
      <c r="F22" s="74"/>
      <c r="G22" s="74"/>
      <c r="H22" s="75">
        <v>4</v>
      </c>
      <c r="I22" s="75">
        <v>4</v>
      </c>
      <c r="J22" s="75">
        <v>7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6"/>
    </row>
    <row r="23" spans="1:23" s="2" customFormat="1" ht="20" customHeight="1" x14ac:dyDescent="0.15">
      <c r="A23" s="37">
        <f>'Criterios de evaluación'!A17</f>
        <v>5</v>
      </c>
      <c r="B23" s="52" t="str">
        <f>'Criterios de evaluación'!C17</f>
        <v>Posición de mercado</v>
      </c>
      <c r="C23" s="66"/>
      <c r="D23" s="73"/>
      <c r="E23" s="74"/>
      <c r="F23" s="74"/>
      <c r="G23" s="74"/>
      <c r="H23" s="74"/>
      <c r="I23" s="75">
        <v>6</v>
      </c>
      <c r="J23" s="75">
        <v>5</v>
      </c>
      <c r="K23" s="75"/>
      <c r="L23" s="75"/>
      <c r="M23" s="75"/>
      <c r="N23" s="75"/>
      <c r="O23" s="75"/>
      <c r="P23" s="127" t="s">
        <v>79</v>
      </c>
      <c r="Q23" s="75"/>
      <c r="R23" s="75"/>
      <c r="S23" s="75"/>
      <c r="T23" s="75"/>
      <c r="U23" s="75"/>
      <c r="V23" s="75"/>
      <c r="W23" s="76"/>
    </row>
    <row r="24" spans="1:23" s="2" customFormat="1" ht="20" customHeight="1" x14ac:dyDescent="0.15">
      <c r="A24" s="37">
        <f>'Criterios de evaluación'!A18</f>
        <v>6</v>
      </c>
      <c r="B24" s="52" t="str">
        <f>'Criterios de evaluación'!C18</f>
        <v>Recompra</v>
      </c>
      <c r="C24" s="66"/>
      <c r="D24" s="73"/>
      <c r="E24" s="74"/>
      <c r="F24" s="74"/>
      <c r="G24" s="74"/>
      <c r="H24" s="74"/>
      <c r="I24" s="74"/>
      <c r="J24" s="75">
        <v>7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6"/>
    </row>
    <row r="25" spans="1:23" s="2" customFormat="1" ht="20" customHeight="1" x14ac:dyDescent="0.15">
      <c r="A25" s="37">
        <f>'Criterios de evaluación'!A19</f>
        <v>7</v>
      </c>
      <c r="B25" s="52" t="str">
        <f>'Criterios de evaluación'!C19</f>
        <v>Productos nuevos</v>
      </c>
      <c r="C25" s="66"/>
      <c r="D25" s="73"/>
      <c r="E25" s="74"/>
      <c r="F25" s="74"/>
      <c r="G25" s="74"/>
      <c r="H25" s="74"/>
      <c r="I25" s="74"/>
      <c r="J25" s="74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6"/>
    </row>
    <row r="26" spans="1:23" s="2" customFormat="1" ht="20" customHeight="1" x14ac:dyDescent="0.15">
      <c r="A26" s="38">
        <f>'Criterios de evaluación'!A20</f>
        <v>0</v>
      </c>
      <c r="B26" s="52">
        <f>'Criterios de evaluación'!C20</f>
        <v>0</v>
      </c>
      <c r="C26" s="66"/>
      <c r="D26" s="73"/>
      <c r="E26" s="74"/>
      <c r="F26" s="74"/>
      <c r="G26" s="74"/>
      <c r="H26" s="74"/>
      <c r="I26" s="74"/>
      <c r="J26" s="74"/>
      <c r="K26" s="74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6"/>
    </row>
    <row r="27" spans="1:23" s="2" customFormat="1" ht="20" customHeight="1" x14ac:dyDescent="0.15">
      <c r="A27" s="38">
        <f>'Criterios de evaluación'!A21</f>
        <v>0</v>
      </c>
      <c r="B27" s="52">
        <f>'Criterios de evaluación'!C21</f>
        <v>0</v>
      </c>
      <c r="C27" s="66"/>
      <c r="D27" s="73"/>
      <c r="E27" s="74"/>
      <c r="F27" s="74"/>
      <c r="G27" s="74"/>
      <c r="H27" s="74"/>
      <c r="I27" s="74"/>
      <c r="J27" s="74"/>
      <c r="K27" s="74"/>
      <c r="L27" s="74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s="2" customFormat="1" ht="20" customHeight="1" x14ac:dyDescent="0.15">
      <c r="A28" s="38">
        <f>'Criterios de evaluación'!A22</f>
        <v>0</v>
      </c>
      <c r="B28" s="52">
        <f>'Criterios de evaluación'!C22</f>
        <v>0</v>
      </c>
      <c r="C28" s="66"/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5"/>
      <c r="O28" s="75"/>
      <c r="P28" s="75"/>
      <c r="Q28" s="75"/>
      <c r="R28" s="75"/>
      <c r="S28" s="75"/>
      <c r="T28" s="75"/>
      <c r="U28" s="75"/>
      <c r="V28" s="75"/>
      <c r="W28" s="76"/>
    </row>
    <row r="29" spans="1:23" s="2" customFormat="1" ht="20" customHeight="1" x14ac:dyDescent="0.15">
      <c r="A29" s="38">
        <f>'Criterios de evaluación'!A23</f>
        <v>0</v>
      </c>
      <c r="B29" s="52">
        <f>'Criterios de evaluación'!C23</f>
        <v>0</v>
      </c>
      <c r="C29" s="66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75"/>
      <c r="Q29" s="75"/>
      <c r="R29" s="75"/>
      <c r="S29" s="75"/>
      <c r="T29" s="75"/>
      <c r="U29" s="75"/>
      <c r="V29" s="75"/>
      <c r="W29" s="76"/>
    </row>
    <row r="30" spans="1:23" s="2" customFormat="1" ht="20" customHeight="1" x14ac:dyDescent="0.15">
      <c r="A30" s="38">
        <f>'Criterios de evaluación'!A24</f>
        <v>0</v>
      </c>
      <c r="B30" s="52">
        <f>'Criterios de evaluación'!C24</f>
        <v>0</v>
      </c>
      <c r="C30" s="66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75"/>
      <c r="R30" s="75"/>
      <c r="S30" s="75"/>
      <c r="T30" s="75"/>
      <c r="U30" s="75"/>
      <c r="V30" s="75"/>
      <c r="W30" s="76"/>
    </row>
    <row r="31" spans="1:23" s="2" customFormat="1" ht="20" customHeight="1" x14ac:dyDescent="0.15">
      <c r="A31" s="38">
        <f>'Criterios de evaluación'!A25</f>
        <v>0</v>
      </c>
      <c r="B31" s="52">
        <f>'Criterios de evaluación'!C25</f>
        <v>0</v>
      </c>
      <c r="C31" s="66"/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5"/>
      <c r="R31" s="75"/>
      <c r="S31" s="75"/>
      <c r="T31" s="75"/>
      <c r="U31" s="75"/>
      <c r="V31" s="75"/>
      <c r="W31" s="76"/>
    </row>
    <row r="32" spans="1:23" s="2" customFormat="1" ht="20" customHeight="1" x14ac:dyDescent="0.15">
      <c r="A32" s="38">
        <f>'Criterios de evaluación'!A26</f>
        <v>0</v>
      </c>
      <c r="B32" s="52">
        <f>'Criterios de evaluación'!C26</f>
        <v>0</v>
      </c>
      <c r="C32" s="66"/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5"/>
      <c r="S32" s="75"/>
      <c r="T32" s="75"/>
      <c r="U32" s="75"/>
      <c r="V32" s="75"/>
      <c r="W32" s="76"/>
    </row>
    <row r="33" spans="1:23" s="2" customFormat="1" ht="20" customHeight="1" x14ac:dyDescent="0.15">
      <c r="A33" s="38">
        <f>'Criterios de evaluación'!A27</f>
        <v>0</v>
      </c>
      <c r="B33" s="52">
        <f>'Criterios de evaluación'!C27</f>
        <v>0</v>
      </c>
      <c r="C33" s="66"/>
      <c r="D33" s="73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T33" s="75"/>
      <c r="U33" s="75"/>
      <c r="V33" s="75"/>
      <c r="W33" s="76"/>
    </row>
    <row r="34" spans="1:23" s="2" customFormat="1" ht="20" customHeight="1" x14ac:dyDescent="0.15">
      <c r="A34" s="38">
        <f>'Criterios de evaluación'!A28</f>
        <v>0</v>
      </c>
      <c r="B34" s="52">
        <f>'Criterios de evaluación'!C28</f>
        <v>0</v>
      </c>
      <c r="C34" s="66"/>
      <c r="D34" s="73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5"/>
      <c r="U34" s="75"/>
      <c r="V34" s="75"/>
      <c r="W34" s="76"/>
    </row>
    <row r="35" spans="1:23" s="2" customFormat="1" ht="20" customHeight="1" x14ac:dyDescent="0.15">
      <c r="A35" s="38">
        <f>'Criterios de evaluación'!A29</f>
        <v>0</v>
      </c>
      <c r="B35" s="52">
        <f>'Criterios de evaluación'!C29</f>
        <v>0</v>
      </c>
      <c r="C35" s="66"/>
      <c r="D35" s="73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5"/>
      <c r="V35" s="75"/>
      <c r="W35" s="76"/>
    </row>
    <row r="36" spans="1:23" s="2" customFormat="1" ht="20" customHeight="1" x14ac:dyDescent="0.15">
      <c r="A36" s="38">
        <f>'Criterios de evaluación'!A30</f>
        <v>0</v>
      </c>
      <c r="B36" s="52">
        <f>'Criterios de evaluación'!C30</f>
        <v>0</v>
      </c>
      <c r="C36" s="66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5"/>
      <c r="W36" s="76"/>
    </row>
    <row r="37" spans="1:23" s="2" customFormat="1" ht="20" customHeight="1" x14ac:dyDescent="0.15">
      <c r="A37" s="38">
        <f>'Criterios de evaluación'!A31</f>
        <v>0</v>
      </c>
      <c r="B37" s="52">
        <f>'Criterios de evaluación'!C31</f>
        <v>0</v>
      </c>
      <c r="C37" s="66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6"/>
    </row>
    <row r="38" spans="1:23" s="2" customFormat="1" ht="20" customHeight="1" x14ac:dyDescent="0.15">
      <c r="A38" s="46">
        <f>'Criterios de evaluación'!A32</f>
        <v>0</v>
      </c>
      <c r="B38" s="53">
        <f>'Criterios de evaluación'!C32</f>
        <v>0</v>
      </c>
      <c r="C38" s="67"/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9"/>
    </row>
    <row r="39" spans="1:23" s="2" customFormat="1" ht="20" customHeight="1" thickBot="1" x14ac:dyDescent="0.2">
      <c r="A39" s="47"/>
      <c r="B39" s="54" t="s">
        <v>76</v>
      </c>
      <c r="C39" s="68">
        <f>SUM(C19:C38)</f>
        <v>0</v>
      </c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2"/>
    </row>
  </sheetData>
  <mergeCells count="1">
    <mergeCell ref="D17:W17"/>
  </mergeCells>
  <phoneticPr fontId="0" type="noConversion"/>
  <pageMargins left="0.78740157499999996" right="0.78740157499999996" top="0.984251969" bottom="0.984251969" header="0.4921259845" footer="0.4921259845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4"/>
  <sheetViews>
    <sheetView topLeftCell="A8" workbookViewId="0">
      <selection activeCell="A11" sqref="A11"/>
    </sheetView>
  </sheetViews>
  <sheetFormatPr baseColWidth="10" defaultColWidth="11" defaultRowHeight="13" x14ac:dyDescent="0.15"/>
  <cols>
    <col min="1" max="1" width="6.6640625" style="1" customWidth="1"/>
    <col min="2" max="3" width="25.6640625" style="1" customWidth="1"/>
    <col min="4" max="4" width="8.6640625" style="1" customWidth="1"/>
    <col min="5" max="10" width="11.6640625" style="1" customWidth="1"/>
    <col min="11" max="11" width="25.6640625" style="1" customWidth="1"/>
    <col min="12" max="16384" width="11" style="1"/>
  </cols>
  <sheetData>
    <row r="1" spans="1:11" ht="40" customHeight="1" x14ac:dyDescent="0.15">
      <c r="B1" s="1" t="e" vm="1">
        <v>#VALUE!</v>
      </c>
    </row>
    <row r="2" spans="1:11" s="21" customFormat="1" ht="30" x14ac:dyDescent="0.3">
      <c r="A2" s="22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2" customFormat="1" ht="20" customHeight="1" x14ac:dyDescent="0.15"/>
    <row r="4" spans="1:11" s="2" customFormat="1" ht="20" customHeight="1" x14ac:dyDescent="0.15">
      <c r="A4" s="5" t="s">
        <v>53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2" customFormat="1" ht="20" customHeight="1" x14ac:dyDescent="0.15"/>
    <row r="6" spans="1:11" s="2" customFormat="1" ht="20" customHeight="1" x14ac:dyDescent="0.15">
      <c r="A6" s="7"/>
      <c r="E6" s="9"/>
      <c r="F6" s="83" t="s">
        <v>58</v>
      </c>
    </row>
    <row r="7" spans="1:11" s="2" customFormat="1" ht="20" customHeight="1" x14ac:dyDescent="0.15">
      <c r="A7" s="7"/>
      <c r="F7" s="2" t="s">
        <v>54</v>
      </c>
    </row>
    <row r="8" spans="1:11" s="2" customFormat="1" ht="20" customHeight="1" thickBot="1" x14ac:dyDescent="0.2">
      <c r="A8" s="7"/>
    </row>
    <row r="9" spans="1:11" s="7" customFormat="1" ht="20" customHeight="1" x14ac:dyDescent="0.15">
      <c r="A9" s="10"/>
      <c r="B9" s="11"/>
      <c r="C9" s="11"/>
      <c r="D9" s="48"/>
      <c r="E9" s="131" t="s">
        <v>55</v>
      </c>
      <c r="F9" s="132"/>
      <c r="G9" s="132"/>
      <c r="H9" s="132"/>
      <c r="I9" s="132"/>
      <c r="J9" s="133"/>
      <c r="K9" s="98"/>
    </row>
    <row r="10" spans="1:11" s="7" customFormat="1" ht="20" customHeight="1" x14ac:dyDescent="0.15">
      <c r="A10" s="35"/>
      <c r="B10" s="28"/>
      <c r="C10" s="28"/>
      <c r="D10" s="49"/>
      <c r="E10" s="55">
        <v>0</v>
      </c>
      <c r="F10" s="34">
        <v>1</v>
      </c>
      <c r="G10" s="34">
        <v>2</v>
      </c>
      <c r="H10" s="34">
        <v>3</v>
      </c>
      <c r="I10" s="34">
        <v>4</v>
      </c>
      <c r="J10" s="104">
        <v>5</v>
      </c>
      <c r="K10" s="99"/>
    </row>
    <row r="11" spans="1:11" s="7" customFormat="1" ht="20" customHeight="1" x14ac:dyDescent="0.15">
      <c r="A11" s="42" t="s">
        <v>0</v>
      </c>
      <c r="B11" s="43" t="s">
        <v>30</v>
      </c>
      <c r="C11" s="43" t="s">
        <v>13</v>
      </c>
      <c r="D11" s="91" t="s">
        <v>14</v>
      </c>
      <c r="E11" s="93" t="s">
        <v>59</v>
      </c>
      <c r="F11" s="90" t="s">
        <v>60</v>
      </c>
      <c r="G11" s="90" t="s">
        <v>61</v>
      </c>
      <c r="H11" s="90" t="s">
        <v>62</v>
      </c>
      <c r="I11" s="90" t="s">
        <v>77</v>
      </c>
      <c r="J11" s="105" t="s">
        <v>63</v>
      </c>
      <c r="K11" s="100" t="s">
        <v>56</v>
      </c>
    </row>
    <row r="12" spans="1:11" s="2" customFormat="1" ht="20" customHeight="1" x14ac:dyDescent="0.15">
      <c r="A12" s="88">
        <f>'Criterios de evaluación'!A13</f>
        <v>1</v>
      </c>
      <c r="B12" s="89" t="str">
        <f>'Criterios de evaluación'!C13</f>
        <v>Calidad</v>
      </c>
      <c r="C12" s="89" t="str">
        <f>'Criterios de evaluación'!D13</f>
        <v>Esfuerzo de reproceso</v>
      </c>
      <c r="D12" s="51" t="str">
        <f>'Criterios de evaluación'!F13</f>
        <v>Peso</v>
      </c>
      <c r="E12" s="94" t="s">
        <v>5</v>
      </c>
      <c r="F12" s="69" t="s">
        <v>4</v>
      </c>
      <c r="G12" s="69" t="s">
        <v>2</v>
      </c>
      <c r="H12" s="69" t="s">
        <v>3</v>
      </c>
      <c r="I12" s="69" t="s">
        <v>1</v>
      </c>
      <c r="J12" s="106">
        <v>0</v>
      </c>
      <c r="K12" s="101" t="s">
        <v>57</v>
      </c>
    </row>
    <row r="13" spans="1:11" s="2" customFormat="1" ht="20" customHeight="1" x14ac:dyDescent="0.15">
      <c r="A13" s="38">
        <f>'Criterios de evaluación'!A14</f>
        <v>2</v>
      </c>
      <c r="B13" s="84" t="str">
        <f>'Criterios de evaluación'!C14</f>
        <v>Precio</v>
      </c>
      <c r="C13" s="84" t="str">
        <f>'Criterios de evaluación'!D14</f>
        <v>Precio de lista</v>
      </c>
      <c r="D13" s="52" t="str">
        <f>'Criterios de evaluación'!F14</f>
        <v>Peso</v>
      </c>
      <c r="E13" s="95"/>
      <c r="F13" s="15"/>
      <c r="G13" s="15"/>
      <c r="H13" s="15"/>
      <c r="I13" s="15"/>
      <c r="J13" s="107"/>
      <c r="K13" s="102"/>
    </row>
    <row r="14" spans="1:11" s="2" customFormat="1" ht="20" customHeight="1" x14ac:dyDescent="0.15">
      <c r="A14" s="38">
        <f>'Criterios de evaluación'!A15</f>
        <v>3</v>
      </c>
      <c r="B14" s="84" t="str">
        <f>'Criterios de evaluación'!C15</f>
        <v>Fiabilidad</v>
      </c>
      <c r="C14" s="84" t="str">
        <f>'Criterios de evaluación'!D15</f>
        <v>Porcentaje de entregas tardías sobre el total de entregas</v>
      </c>
      <c r="D14" s="52" t="str">
        <f>'Criterios de evaluación'!F15</f>
        <v>Porcentaje</v>
      </c>
      <c r="E14" s="96"/>
      <c r="F14" s="85"/>
      <c r="G14" s="15"/>
      <c r="H14" s="85"/>
      <c r="I14" s="15"/>
      <c r="J14" s="108"/>
      <c r="K14" s="102"/>
    </row>
    <row r="15" spans="1:11" s="2" customFormat="1" ht="20" customHeight="1" x14ac:dyDescent="0.15">
      <c r="A15" s="38">
        <f>'Criterios de evaluación'!A16</f>
        <v>4</v>
      </c>
      <c r="B15" s="84" t="str">
        <f>'Criterios de evaluación'!C16</f>
        <v>Plazo de entrega</v>
      </c>
      <c r="C15" s="84" t="str">
        <f>'Criterios de evaluación'!D16</f>
        <v>Plazo de recepción de pedidos - salida de mercancías</v>
      </c>
      <c r="D15" s="52" t="str">
        <f>'Criterios de evaluación'!F16</f>
        <v>Días</v>
      </c>
      <c r="E15" s="95"/>
      <c r="F15" s="15"/>
      <c r="G15" s="15"/>
      <c r="H15" s="15"/>
      <c r="I15" s="15"/>
      <c r="J15" s="107"/>
      <c r="K15" s="102"/>
    </row>
    <row r="16" spans="1:11" s="2" customFormat="1" ht="20" customHeight="1" x14ac:dyDescent="0.15">
      <c r="A16" s="38">
        <f>'Criterios de evaluación'!A17</f>
        <v>5</v>
      </c>
      <c r="B16" s="84" t="str">
        <f>'Criterios de evaluación'!C17</f>
        <v>Posición de mercado</v>
      </c>
      <c r="C16" s="84" t="str">
        <f>'Criterios de evaluación'!D17</f>
        <v>Participación de mercado</v>
      </c>
      <c r="D16" s="52" t="str">
        <f>'Criterios de evaluación'!F17</f>
        <v>Porcentaje</v>
      </c>
      <c r="E16" s="95"/>
      <c r="F16" s="15"/>
      <c r="G16" s="15"/>
      <c r="H16" s="15"/>
      <c r="I16" s="15"/>
      <c r="J16" s="107"/>
      <c r="K16" s="102"/>
    </row>
    <row r="17" spans="1:11" s="2" customFormat="1" ht="20" customHeight="1" x14ac:dyDescent="0.15">
      <c r="A17" s="38">
        <f>'Criterios de evaluación'!A18</f>
        <v>6</v>
      </c>
      <c r="B17" s="84" t="str">
        <f>'Criterios de evaluación'!C18</f>
        <v>Recompra</v>
      </c>
      <c r="C17" s="84" t="str">
        <f>'Criterios de evaluación'!D18</f>
        <v>Proporción de clientes que hacen pedidos más de 3 veces al año</v>
      </c>
      <c r="D17" s="52" t="str">
        <f>'Criterios de evaluación'!F18</f>
        <v>Porcentaje</v>
      </c>
      <c r="E17" s="95"/>
      <c r="F17" s="15"/>
      <c r="G17" s="15"/>
      <c r="H17" s="15"/>
      <c r="I17" s="15"/>
      <c r="J17" s="107"/>
      <c r="K17" s="102"/>
    </row>
    <row r="18" spans="1:11" s="2" customFormat="1" ht="20" customHeight="1" x14ac:dyDescent="0.15">
      <c r="A18" s="38">
        <f>'Criterios de evaluación'!A19</f>
        <v>7</v>
      </c>
      <c r="B18" s="84" t="str">
        <f>'Criterios de evaluación'!C19</f>
        <v>Productos nuevos</v>
      </c>
      <c r="C18" s="84" t="str">
        <f>'Criterios de evaluación'!D19</f>
        <v>Proporción de productos de menos de un año</v>
      </c>
      <c r="D18" s="52" t="str">
        <f>'Criterios de evaluación'!F19</f>
        <v>Porcentaje</v>
      </c>
      <c r="E18" s="95"/>
      <c r="F18" s="15"/>
      <c r="G18" s="15"/>
      <c r="H18" s="15"/>
      <c r="I18" s="15"/>
      <c r="J18" s="107"/>
      <c r="K18" s="102"/>
    </row>
    <row r="19" spans="1:11" s="2" customFormat="1" ht="20" customHeight="1" x14ac:dyDescent="0.15">
      <c r="A19" s="38">
        <f>'Criterios de evaluación'!A20</f>
        <v>0</v>
      </c>
      <c r="B19" s="84">
        <f>'Criterios de evaluación'!C20</f>
        <v>0</v>
      </c>
      <c r="C19" s="84">
        <f>'Criterios de evaluación'!D20</f>
        <v>0</v>
      </c>
      <c r="D19" s="52">
        <f>'Criterios de evaluación'!F20</f>
        <v>0</v>
      </c>
      <c r="E19" s="95"/>
      <c r="F19" s="15"/>
      <c r="G19" s="15"/>
      <c r="H19" s="15"/>
      <c r="I19" s="15"/>
      <c r="J19" s="107"/>
      <c r="K19" s="102"/>
    </row>
    <row r="20" spans="1:11" s="2" customFormat="1" ht="20" customHeight="1" x14ac:dyDescent="0.15">
      <c r="A20" s="38">
        <f>'Criterios de evaluación'!A21</f>
        <v>0</v>
      </c>
      <c r="B20" s="84">
        <f>'Criterios de evaluación'!C21</f>
        <v>0</v>
      </c>
      <c r="C20" s="84">
        <f>'Criterios de evaluación'!D21</f>
        <v>0</v>
      </c>
      <c r="D20" s="52">
        <f>'Criterios de evaluación'!F21</f>
        <v>0</v>
      </c>
      <c r="E20" s="95"/>
      <c r="F20" s="15"/>
      <c r="G20" s="15"/>
      <c r="H20" s="15"/>
      <c r="I20" s="15"/>
      <c r="J20" s="107"/>
      <c r="K20" s="102"/>
    </row>
    <row r="21" spans="1:11" s="2" customFormat="1" ht="20" customHeight="1" x14ac:dyDescent="0.15">
      <c r="A21" s="38">
        <f>'Criterios de evaluación'!A22</f>
        <v>0</v>
      </c>
      <c r="B21" s="84">
        <f>'Criterios de evaluación'!C22</f>
        <v>0</v>
      </c>
      <c r="C21" s="84">
        <f>'Criterios de evaluación'!D22</f>
        <v>0</v>
      </c>
      <c r="D21" s="52">
        <f>'Criterios de evaluación'!F22</f>
        <v>0</v>
      </c>
      <c r="E21" s="95"/>
      <c r="F21" s="15"/>
      <c r="G21" s="15"/>
      <c r="H21" s="15"/>
      <c r="I21" s="15"/>
      <c r="J21" s="107"/>
      <c r="K21" s="102"/>
    </row>
    <row r="22" spans="1:11" s="2" customFormat="1" ht="20" customHeight="1" x14ac:dyDescent="0.15">
      <c r="A22" s="38">
        <f>'Criterios de evaluación'!A23</f>
        <v>0</v>
      </c>
      <c r="B22" s="84">
        <f>'Criterios de evaluación'!C23</f>
        <v>0</v>
      </c>
      <c r="C22" s="84">
        <f>'Criterios de evaluación'!D23</f>
        <v>0</v>
      </c>
      <c r="D22" s="52">
        <f>'Criterios de evaluación'!F23</f>
        <v>0</v>
      </c>
      <c r="E22" s="95"/>
      <c r="F22" s="15"/>
      <c r="G22" s="15"/>
      <c r="H22" s="15"/>
      <c r="I22" s="15"/>
      <c r="J22" s="107"/>
      <c r="K22" s="102"/>
    </row>
    <row r="23" spans="1:11" s="2" customFormat="1" ht="20" customHeight="1" x14ac:dyDescent="0.15">
      <c r="A23" s="38">
        <f>'Criterios de evaluación'!A24</f>
        <v>0</v>
      </c>
      <c r="B23" s="84">
        <f>'Criterios de evaluación'!C24</f>
        <v>0</v>
      </c>
      <c r="C23" s="84">
        <f>'Criterios de evaluación'!D24</f>
        <v>0</v>
      </c>
      <c r="D23" s="52">
        <f>'Criterios de evaluación'!F24</f>
        <v>0</v>
      </c>
      <c r="E23" s="95"/>
      <c r="F23" s="15"/>
      <c r="G23" s="15"/>
      <c r="H23" s="15"/>
      <c r="I23" s="15"/>
      <c r="J23" s="107"/>
      <c r="K23" s="102"/>
    </row>
    <row r="24" spans="1:11" s="2" customFormat="1" ht="20" customHeight="1" x14ac:dyDescent="0.15">
      <c r="A24" s="38">
        <f>'Criterios de evaluación'!A25</f>
        <v>0</v>
      </c>
      <c r="B24" s="84">
        <f>'Criterios de evaluación'!C25</f>
        <v>0</v>
      </c>
      <c r="C24" s="84">
        <f>'Criterios de evaluación'!D25</f>
        <v>0</v>
      </c>
      <c r="D24" s="52">
        <f>'Criterios de evaluación'!F25</f>
        <v>0</v>
      </c>
      <c r="E24" s="95"/>
      <c r="F24" s="15"/>
      <c r="G24" s="15"/>
      <c r="H24" s="15"/>
      <c r="I24" s="15"/>
      <c r="J24" s="107"/>
      <c r="K24" s="102"/>
    </row>
    <row r="25" spans="1:11" s="2" customFormat="1" ht="20" customHeight="1" x14ac:dyDescent="0.15">
      <c r="A25" s="38">
        <f>'Criterios de evaluación'!A26</f>
        <v>0</v>
      </c>
      <c r="B25" s="84">
        <f>'Criterios de evaluación'!C26</f>
        <v>0</v>
      </c>
      <c r="C25" s="84">
        <f>'Criterios de evaluación'!D26</f>
        <v>0</v>
      </c>
      <c r="D25" s="52">
        <f>'Criterios de evaluación'!F26</f>
        <v>0</v>
      </c>
      <c r="E25" s="95"/>
      <c r="F25" s="15"/>
      <c r="G25" s="15"/>
      <c r="H25" s="15"/>
      <c r="I25" s="15"/>
      <c r="J25" s="107"/>
      <c r="K25" s="102"/>
    </row>
    <row r="26" spans="1:11" s="2" customFormat="1" ht="20" customHeight="1" x14ac:dyDescent="0.15">
      <c r="A26" s="38">
        <f>'Criterios de evaluación'!A27</f>
        <v>0</v>
      </c>
      <c r="B26" s="84">
        <f>'Criterios de evaluación'!C27</f>
        <v>0</v>
      </c>
      <c r="C26" s="84">
        <f>'Criterios de evaluación'!D27</f>
        <v>0</v>
      </c>
      <c r="D26" s="52">
        <f>'Criterios de evaluación'!F27</f>
        <v>0</v>
      </c>
      <c r="E26" s="95"/>
      <c r="F26" s="15"/>
      <c r="G26" s="15"/>
      <c r="H26" s="15"/>
      <c r="I26" s="15"/>
      <c r="J26" s="107"/>
      <c r="K26" s="102"/>
    </row>
    <row r="27" spans="1:11" s="2" customFormat="1" ht="20" customHeight="1" x14ac:dyDescent="0.15">
      <c r="A27" s="38">
        <f>'Criterios de evaluación'!A28</f>
        <v>0</v>
      </c>
      <c r="B27" s="84">
        <f>'Criterios de evaluación'!C28</f>
        <v>0</v>
      </c>
      <c r="C27" s="84">
        <f>'Criterios de evaluación'!D28</f>
        <v>0</v>
      </c>
      <c r="D27" s="52">
        <f>'Criterios de evaluación'!F28</f>
        <v>0</v>
      </c>
      <c r="E27" s="95"/>
      <c r="F27" s="15"/>
      <c r="G27" s="15"/>
      <c r="H27" s="15"/>
      <c r="I27" s="15"/>
      <c r="J27" s="107"/>
      <c r="K27" s="102"/>
    </row>
    <row r="28" spans="1:11" s="2" customFormat="1" ht="20" customHeight="1" x14ac:dyDescent="0.15">
      <c r="A28" s="38">
        <f>'Criterios de evaluación'!A29</f>
        <v>0</v>
      </c>
      <c r="B28" s="84">
        <f>'Criterios de evaluación'!C29</f>
        <v>0</v>
      </c>
      <c r="C28" s="84">
        <f>'Criterios de evaluación'!D29</f>
        <v>0</v>
      </c>
      <c r="D28" s="52">
        <f>'Criterios de evaluación'!F29</f>
        <v>0</v>
      </c>
      <c r="E28" s="95"/>
      <c r="F28" s="15"/>
      <c r="G28" s="15"/>
      <c r="H28" s="15"/>
      <c r="I28" s="15"/>
      <c r="J28" s="107"/>
      <c r="K28" s="102"/>
    </row>
    <row r="29" spans="1:11" s="2" customFormat="1" ht="20" customHeight="1" x14ac:dyDescent="0.15">
      <c r="A29" s="38">
        <f>'Criterios de evaluación'!A30</f>
        <v>0</v>
      </c>
      <c r="B29" s="84">
        <f>'Criterios de evaluación'!C30</f>
        <v>0</v>
      </c>
      <c r="C29" s="84">
        <f>'Criterios de evaluación'!D30</f>
        <v>0</v>
      </c>
      <c r="D29" s="52">
        <f>'Criterios de evaluación'!F30</f>
        <v>0</v>
      </c>
      <c r="E29" s="95"/>
      <c r="F29" s="15"/>
      <c r="G29" s="15"/>
      <c r="H29" s="15"/>
      <c r="I29" s="15"/>
      <c r="J29" s="107"/>
      <c r="K29" s="102"/>
    </row>
    <row r="30" spans="1:11" s="2" customFormat="1" ht="20" customHeight="1" x14ac:dyDescent="0.15">
      <c r="A30" s="38">
        <f>'Criterios de evaluación'!A31</f>
        <v>0</v>
      </c>
      <c r="B30" s="84">
        <f>'Criterios de evaluación'!C31</f>
        <v>0</v>
      </c>
      <c r="C30" s="84">
        <f>'Criterios de evaluación'!D31</f>
        <v>0</v>
      </c>
      <c r="D30" s="52">
        <f>'Criterios de evaluación'!F31</f>
        <v>0</v>
      </c>
      <c r="E30" s="95"/>
      <c r="F30" s="15"/>
      <c r="G30" s="15"/>
      <c r="H30" s="15"/>
      <c r="I30" s="15"/>
      <c r="J30" s="107"/>
      <c r="K30" s="102"/>
    </row>
    <row r="31" spans="1:11" s="2" customFormat="1" ht="20" customHeight="1" thickBot="1" x14ac:dyDescent="0.2">
      <c r="A31" s="86">
        <f>'Criterios de evaluación'!A32</f>
        <v>0</v>
      </c>
      <c r="B31" s="87">
        <f>'Criterios de evaluación'!C32</f>
        <v>0</v>
      </c>
      <c r="C31" s="87">
        <f>'Criterios de evaluación'!D32</f>
        <v>0</v>
      </c>
      <c r="D31" s="92">
        <f>'Criterios de evaluación'!F32</f>
        <v>0</v>
      </c>
      <c r="E31" s="97"/>
      <c r="F31" s="19"/>
      <c r="G31" s="19"/>
      <c r="H31" s="19"/>
      <c r="I31" s="19"/>
      <c r="J31" s="109"/>
      <c r="K31" s="103"/>
    </row>
    <row r="33" s="1" customFormat="1" x14ac:dyDescent="0.15"/>
    <row r="34" s="1" customFormat="1" x14ac:dyDescent="0.15"/>
  </sheetData>
  <mergeCells count="1">
    <mergeCell ref="E9:J9"/>
  </mergeCells>
  <phoneticPr fontId="0" type="noConversion"/>
  <pageMargins left="0.78740157499999996" right="0.78740157499999996" top="0.984251969" bottom="0.984251969" header="0.4921259845" footer="0.4921259845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topLeftCell="A8" zoomScale="140" zoomScaleNormal="140" workbookViewId="0">
      <selection activeCell="A14" sqref="A14"/>
    </sheetView>
  </sheetViews>
  <sheetFormatPr baseColWidth="10" defaultColWidth="11" defaultRowHeight="13" x14ac:dyDescent="0.15"/>
  <cols>
    <col min="1" max="1" width="6.6640625" style="1" customWidth="1"/>
    <col min="2" max="2" width="25.6640625" style="1" customWidth="1"/>
    <col min="3" max="3" width="11.1640625" style="1" customWidth="1"/>
    <col min="4" max="12" width="10.6640625" style="1" customWidth="1"/>
    <col min="13" max="13" width="25.6640625" style="1" customWidth="1"/>
    <col min="14" max="16" width="10.6640625" style="1" customWidth="1"/>
    <col min="17" max="16384" width="11" style="1"/>
  </cols>
  <sheetData>
    <row r="1" spans="1:13" ht="40" customHeight="1" x14ac:dyDescent="0.15">
      <c r="B1" s="1" t="e" vm="1">
        <v>#VALUE!</v>
      </c>
    </row>
    <row r="2" spans="1:13" s="21" customFormat="1" ht="30" x14ac:dyDescent="0.3">
      <c r="A2" s="22" t="s">
        <v>52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2" customFormat="1" ht="20" customHeight="1" x14ac:dyDescent="0.15"/>
    <row r="4" spans="1:13" s="2" customFormat="1" ht="20" customHeight="1" x14ac:dyDescent="0.15">
      <c r="A4" s="5" t="s">
        <v>64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2" customFormat="1" ht="20" customHeight="1" x14ac:dyDescent="0.15">
      <c r="A5" s="5" t="s">
        <v>65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2" customFormat="1" ht="20" customHeight="1" x14ac:dyDescent="0.15">
      <c r="A6" s="5" t="s">
        <v>66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2" customFormat="1" ht="20" customHeight="1" x14ac:dyDescent="0.15"/>
    <row r="8" spans="1:13" s="2" customFormat="1" ht="20" customHeight="1" x14ac:dyDescent="0.15">
      <c r="A8" s="7"/>
      <c r="F8" s="9"/>
      <c r="G8" s="2" t="s">
        <v>67</v>
      </c>
    </row>
    <row r="9" spans="1:13" s="2" customFormat="1" ht="20" customHeight="1" x14ac:dyDescent="0.15">
      <c r="A9" s="7"/>
      <c r="F9" s="9"/>
      <c r="G9" s="83" t="s">
        <v>74</v>
      </c>
      <c r="H9" s="83"/>
    </row>
    <row r="10" spans="1:13" s="2" customFormat="1" ht="20" customHeight="1" thickBot="1" x14ac:dyDescent="0.2">
      <c r="A10" s="7"/>
    </row>
    <row r="11" spans="1:13" s="2" customFormat="1" ht="20" customHeight="1" x14ac:dyDescent="0.15">
      <c r="A11" s="110"/>
      <c r="B11" s="11"/>
      <c r="C11" s="117"/>
      <c r="D11" s="131" t="s">
        <v>71</v>
      </c>
      <c r="E11" s="134"/>
      <c r="F11" s="135"/>
      <c r="G11" s="131" t="s">
        <v>72</v>
      </c>
      <c r="H11" s="134"/>
      <c r="I11" s="135"/>
      <c r="J11" s="131" t="s">
        <v>73</v>
      </c>
      <c r="K11" s="134"/>
      <c r="L11" s="135"/>
      <c r="M11" s="121"/>
    </row>
    <row r="12" spans="1:13" s="7" customFormat="1" ht="20" customHeight="1" x14ac:dyDescent="0.15">
      <c r="A12" s="35"/>
      <c r="B12" s="28"/>
      <c r="C12" s="104" t="s">
        <v>75</v>
      </c>
      <c r="D12" s="136">
        <f>RANK(F13,$F13:$L13)</f>
        <v>1</v>
      </c>
      <c r="E12" s="129"/>
      <c r="F12" s="137"/>
      <c r="G12" s="136">
        <f>RANK(I13,$F13:$L13)</f>
        <v>2</v>
      </c>
      <c r="H12" s="129"/>
      <c r="I12" s="137"/>
      <c r="J12" s="136">
        <f>RANK(L13,$F13:$L13)</f>
        <v>3</v>
      </c>
      <c r="K12" s="129"/>
      <c r="L12" s="137"/>
      <c r="M12" s="99"/>
    </row>
    <row r="13" spans="1:13" s="7" customFormat="1" ht="20" customHeight="1" x14ac:dyDescent="0.15">
      <c r="A13" s="35"/>
      <c r="B13" s="28"/>
      <c r="C13" s="118" t="s">
        <v>70</v>
      </c>
      <c r="D13" s="113"/>
      <c r="E13" s="111"/>
      <c r="F13" s="122">
        <f>SUM(F15:F34)</f>
        <v>0.71428571428571419</v>
      </c>
      <c r="G13" s="113"/>
      <c r="H13" s="111"/>
      <c r="I13" s="122">
        <f>SUM(I15:I34)</f>
        <v>0.47619047619047616</v>
      </c>
      <c r="J13" s="113"/>
      <c r="K13" s="111"/>
      <c r="L13" s="122">
        <f>SUM(L15:L34)</f>
        <v>0</v>
      </c>
      <c r="M13" s="99"/>
    </row>
    <row r="14" spans="1:13" s="2" customFormat="1" ht="20" customHeight="1" x14ac:dyDescent="0.15">
      <c r="A14" s="35" t="s">
        <v>0</v>
      </c>
      <c r="B14" s="36" t="s">
        <v>30</v>
      </c>
      <c r="C14" s="104" t="s">
        <v>27</v>
      </c>
      <c r="D14" s="114" t="s">
        <v>68</v>
      </c>
      <c r="E14" s="34" t="s">
        <v>69</v>
      </c>
      <c r="F14" s="104" t="s">
        <v>70</v>
      </c>
      <c r="G14" s="114" t="s">
        <v>68</v>
      </c>
      <c r="H14" s="34" t="s">
        <v>69</v>
      </c>
      <c r="I14" s="104" t="s">
        <v>70</v>
      </c>
      <c r="J14" s="114" t="s">
        <v>68</v>
      </c>
      <c r="K14" s="34" t="s">
        <v>69</v>
      </c>
      <c r="L14" s="104" t="s">
        <v>70</v>
      </c>
      <c r="M14" s="99" t="s">
        <v>56</v>
      </c>
    </row>
    <row r="15" spans="1:13" s="2" customFormat="1" ht="20" customHeight="1" x14ac:dyDescent="0.15">
      <c r="A15" s="37">
        <f>'Criterios de evaluación'!A13</f>
        <v>1</v>
      </c>
      <c r="B15" s="84" t="str">
        <f>'Criterios de evaluación'!B13</f>
        <v>Asegurar calidad</v>
      </c>
      <c r="C15" s="119">
        <f>Ponderación!D$15</f>
        <v>0.23809523809523808</v>
      </c>
      <c r="D15" s="115">
        <v>820</v>
      </c>
      <c r="E15" s="75">
        <v>3</v>
      </c>
      <c r="F15" s="126">
        <f>E15*$C15</f>
        <v>0.71428571428571419</v>
      </c>
      <c r="G15" s="115">
        <v>1350</v>
      </c>
      <c r="H15" s="75">
        <v>2</v>
      </c>
      <c r="I15" s="126">
        <f>H15*$C15</f>
        <v>0.47619047619047616</v>
      </c>
      <c r="J15" s="115">
        <v>2870</v>
      </c>
      <c r="K15" s="75">
        <v>0</v>
      </c>
      <c r="L15" s="126">
        <f>K15*$C15</f>
        <v>0</v>
      </c>
      <c r="M15" s="102" t="s">
        <v>57</v>
      </c>
    </row>
    <row r="16" spans="1:13" s="2" customFormat="1" ht="20" customHeight="1" x14ac:dyDescent="0.15">
      <c r="A16" s="37">
        <f>'Criterios de evaluación'!A14</f>
        <v>2</v>
      </c>
      <c r="B16" s="84" t="str">
        <f>'Criterios de evaluación'!B14</f>
        <v>Reducir costos</v>
      </c>
      <c r="C16" s="119">
        <f>Ponderación!E$15</f>
        <v>9.5238095238095233E-2</v>
      </c>
      <c r="D16" s="115"/>
      <c r="E16" s="75"/>
      <c r="F16" s="126">
        <f t="shared" ref="F16:F34" si="0">E16*$C16</f>
        <v>0</v>
      </c>
      <c r="G16" s="115"/>
      <c r="H16" s="75"/>
      <c r="I16" s="126">
        <f t="shared" ref="I16:I34" si="1">H16*$C16</f>
        <v>0</v>
      </c>
      <c r="J16" s="115"/>
      <c r="K16" s="75"/>
      <c r="L16" s="126">
        <f t="shared" ref="L16:L34" si="2">K16*$C16</f>
        <v>0</v>
      </c>
      <c r="M16" s="102"/>
    </row>
    <row r="17" spans="1:13" s="2" customFormat="1" ht="20" customHeight="1" x14ac:dyDescent="0.15">
      <c r="A17" s="37">
        <f>'Criterios de evaluación'!A15</f>
        <v>3</v>
      </c>
      <c r="B17" s="84" t="str">
        <f>'Criterios de evaluación'!B15</f>
        <v>Mejorar el servicio</v>
      </c>
      <c r="C17" s="119">
        <f>Ponderación!F$15</f>
        <v>0.19047619047619047</v>
      </c>
      <c r="D17" s="115"/>
      <c r="E17" s="75"/>
      <c r="F17" s="126">
        <f t="shared" si="0"/>
        <v>0</v>
      </c>
      <c r="G17" s="115"/>
      <c r="H17" s="75"/>
      <c r="I17" s="126">
        <f t="shared" si="1"/>
        <v>0</v>
      </c>
      <c r="J17" s="115"/>
      <c r="K17" s="75"/>
      <c r="L17" s="126">
        <f t="shared" si="2"/>
        <v>0</v>
      </c>
      <c r="M17" s="124"/>
    </row>
    <row r="18" spans="1:13" s="2" customFormat="1" ht="20" customHeight="1" x14ac:dyDescent="0.15">
      <c r="A18" s="37">
        <f>'Criterios de evaluación'!A16</f>
        <v>4</v>
      </c>
      <c r="B18" s="84" t="str">
        <f>'Criterios de evaluación'!B16</f>
        <v>Reducir plazo de entrega</v>
      </c>
      <c r="C18" s="119">
        <f>Ponderación!G$15</f>
        <v>0.14285714285714285</v>
      </c>
      <c r="D18" s="115"/>
      <c r="E18" s="75"/>
      <c r="F18" s="126">
        <f t="shared" si="0"/>
        <v>0</v>
      </c>
      <c r="G18" s="115"/>
      <c r="H18" s="75"/>
      <c r="I18" s="126">
        <f t="shared" si="1"/>
        <v>0</v>
      </c>
      <c r="J18" s="115"/>
      <c r="K18" s="75"/>
      <c r="L18" s="126">
        <f t="shared" si="2"/>
        <v>0</v>
      </c>
      <c r="M18" s="102"/>
    </row>
    <row r="19" spans="1:13" s="2" customFormat="1" ht="20" customHeight="1" x14ac:dyDescent="0.15">
      <c r="A19" s="37">
        <f>'Criterios de evaluación'!A17</f>
        <v>5</v>
      </c>
      <c r="B19" s="84" t="str">
        <f>'Criterios de evaluación'!B17</f>
        <v>Fortalecer posición competitiva</v>
      </c>
      <c r="C19" s="119">
        <f>Ponderación!H$15</f>
        <v>4.7619047619047616E-2</v>
      </c>
      <c r="D19" s="115"/>
      <c r="E19" s="75"/>
      <c r="F19" s="126">
        <f t="shared" si="0"/>
        <v>0</v>
      </c>
      <c r="G19" s="115"/>
      <c r="H19" s="75"/>
      <c r="I19" s="126">
        <f t="shared" si="1"/>
        <v>0</v>
      </c>
      <c r="J19" s="115"/>
      <c r="K19" s="75"/>
      <c r="L19" s="126">
        <f t="shared" si="2"/>
        <v>0</v>
      </c>
      <c r="M19" s="102"/>
    </row>
    <row r="20" spans="1:13" s="2" customFormat="1" ht="20" customHeight="1" x14ac:dyDescent="0.15">
      <c r="A20" s="37">
        <f>'Criterios de evaluación'!A18</f>
        <v>6</v>
      </c>
      <c r="B20" s="84" t="str">
        <f>'Criterios de evaluación'!B18</f>
        <v>Aumentar la fidelidad de clientes</v>
      </c>
      <c r="C20" s="119">
        <f>Ponderación!I$15</f>
        <v>0.19047619047619047</v>
      </c>
      <c r="D20" s="115"/>
      <c r="E20" s="75"/>
      <c r="F20" s="126">
        <f t="shared" si="0"/>
        <v>0</v>
      </c>
      <c r="G20" s="115"/>
      <c r="H20" s="75"/>
      <c r="I20" s="126">
        <f t="shared" si="1"/>
        <v>0</v>
      </c>
      <c r="J20" s="115"/>
      <c r="K20" s="75"/>
      <c r="L20" s="126">
        <f t="shared" si="2"/>
        <v>0</v>
      </c>
      <c r="M20" s="102"/>
    </row>
    <row r="21" spans="1:13" s="2" customFormat="1" ht="20" customHeight="1" x14ac:dyDescent="0.15">
      <c r="A21" s="37">
        <f>'Criterios de evaluación'!A19</f>
        <v>7</v>
      </c>
      <c r="B21" s="84" t="str">
        <f>'Criterios de evaluación'!B19</f>
        <v>Fortalecer la capacidad de innovación</v>
      </c>
      <c r="C21" s="119">
        <f>Ponderación!J$15</f>
        <v>9.5238095238095233E-2</v>
      </c>
      <c r="D21" s="115"/>
      <c r="E21" s="75"/>
      <c r="F21" s="126">
        <f t="shared" si="0"/>
        <v>0</v>
      </c>
      <c r="G21" s="115"/>
      <c r="H21" s="75"/>
      <c r="I21" s="126">
        <f t="shared" si="1"/>
        <v>0</v>
      </c>
      <c r="J21" s="115"/>
      <c r="K21" s="75"/>
      <c r="L21" s="126">
        <f t="shared" si="2"/>
        <v>0</v>
      </c>
      <c r="M21" s="102"/>
    </row>
    <row r="22" spans="1:13" s="2" customFormat="1" ht="20" customHeight="1" x14ac:dyDescent="0.15">
      <c r="A22" s="37">
        <f>'Criterios de evaluación'!A20</f>
        <v>0</v>
      </c>
      <c r="B22" s="84">
        <f>'Criterios de evaluación'!B20</f>
        <v>0</v>
      </c>
      <c r="C22" s="119">
        <f>Ponderación!K$15</f>
        <v>0</v>
      </c>
      <c r="D22" s="115"/>
      <c r="E22" s="75"/>
      <c r="F22" s="126">
        <f t="shared" si="0"/>
        <v>0</v>
      </c>
      <c r="G22" s="115"/>
      <c r="H22" s="75"/>
      <c r="I22" s="126">
        <f t="shared" si="1"/>
        <v>0</v>
      </c>
      <c r="J22" s="115"/>
      <c r="K22" s="75"/>
      <c r="L22" s="126">
        <f t="shared" si="2"/>
        <v>0</v>
      </c>
      <c r="M22" s="102"/>
    </row>
    <row r="23" spans="1:13" s="2" customFormat="1" ht="20" customHeight="1" x14ac:dyDescent="0.15">
      <c r="A23" s="37">
        <f>'Criterios de evaluación'!A21</f>
        <v>0</v>
      </c>
      <c r="B23" s="84">
        <f>'Criterios de evaluación'!B21</f>
        <v>0</v>
      </c>
      <c r="C23" s="119">
        <f>Ponderación!L$15</f>
        <v>0</v>
      </c>
      <c r="D23" s="115"/>
      <c r="E23" s="75"/>
      <c r="F23" s="126">
        <f t="shared" si="0"/>
        <v>0</v>
      </c>
      <c r="G23" s="115"/>
      <c r="H23" s="75"/>
      <c r="I23" s="126">
        <f t="shared" si="1"/>
        <v>0</v>
      </c>
      <c r="J23" s="115"/>
      <c r="K23" s="75"/>
      <c r="L23" s="126">
        <f t="shared" si="2"/>
        <v>0</v>
      </c>
      <c r="M23" s="102"/>
    </row>
    <row r="24" spans="1:13" s="2" customFormat="1" ht="20" customHeight="1" x14ac:dyDescent="0.15">
      <c r="A24" s="37">
        <f>'Criterios de evaluación'!A22</f>
        <v>0</v>
      </c>
      <c r="B24" s="84">
        <f>'Criterios de evaluación'!B22</f>
        <v>0</v>
      </c>
      <c r="C24" s="119">
        <f>Ponderación!M$15</f>
        <v>0</v>
      </c>
      <c r="D24" s="115"/>
      <c r="E24" s="75"/>
      <c r="F24" s="126">
        <f t="shared" si="0"/>
        <v>0</v>
      </c>
      <c r="G24" s="115"/>
      <c r="H24" s="75"/>
      <c r="I24" s="126">
        <f t="shared" si="1"/>
        <v>0</v>
      </c>
      <c r="J24" s="115"/>
      <c r="K24" s="75"/>
      <c r="L24" s="126">
        <f t="shared" si="2"/>
        <v>0</v>
      </c>
      <c r="M24" s="102"/>
    </row>
    <row r="25" spans="1:13" s="2" customFormat="1" ht="20" customHeight="1" x14ac:dyDescent="0.15">
      <c r="A25" s="37">
        <f>'Criterios de evaluación'!A23</f>
        <v>0</v>
      </c>
      <c r="B25" s="84">
        <f>'Criterios de evaluación'!B23</f>
        <v>0</v>
      </c>
      <c r="C25" s="119">
        <f>Ponderación!N$15</f>
        <v>0</v>
      </c>
      <c r="D25" s="115"/>
      <c r="E25" s="75"/>
      <c r="F25" s="126">
        <f t="shared" si="0"/>
        <v>0</v>
      </c>
      <c r="G25" s="115"/>
      <c r="H25" s="75"/>
      <c r="I25" s="126">
        <f t="shared" si="1"/>
        <v>0</v>
      </c>
      <c r="J25" s="115"/>
      <c r="K25" s="75"/>
      <c r="L25" s="126">
        <f t="shared" si="2"/>
        <v>0</v>
      </c>
      <c r="M25" s="102"/>
    </row>
    <row r="26" spans="1:13" s="2" customFormat="1" ht="20" customHeight="1" x14ac:dyDescent="0.15">
      <c r="A26" s="37">
        <f>'Criterios de evaluación'!A24</f>
        <v>0</v>
      </c>
      <c r="B26" s="84">
        <f>'Criterios de evaluación'!B24</f>
        <v>0</v>
      </c>
      <c r="C26" s="119">
        <f>Ponderación!O$15</f>
        <v>0</v>
      </c>
      <c r="D26" s="115"/>
      <c r="E26" s="75"/>
      <c r="F26" s="126">
        <f t="shared" si="0"/>
        <v>0</v>
      </c>
      <c r="G26" s="115"/>
      <c r="H26" s="75"/>
      <c r="I26" s="126">
        <f t="shared" si="1"/>
        <v>0</v>
      </c>
      <c r="J26" s="115"/>
      <c r="K26" s="75"/>
      <c r="L26" s="126">
        <f t="shared" si="2"/>
        <v>0</v>
      </c>
      <c r="M26" s="102"/>
    </row>
    <row r="27" spans="1:13" s="2" customFormat="1" ht="20" customHeight="1" x14ac:dyDescent="0.15">
      <c r="A27" s="37">
        <f>'Criterios de evaluación'!A25</f>
        <v>0</v>
      </c>
      <c r="B27" s="84">
        <f>'Criterios de evaluación'!B25</f>
        <v>0</v>
      </c>
      <c r="C27" s="119">
        <f>Ponderación!P$15</f>
        <v>0</v>
      </c>
      <c r="D27" s="115"/>
      <c r="E27" s="75"/>
      <c r="F27" s="126">
        <f t="shared" si="0"/>
        <v>0</v>
      </c>
      <c r="G27" s="115"/>
      <c r="H27" s="75"/>
      <c r="I27" s="126">
        <f t="shared" si="1"/>
        <v>0</v>
      </c>
      <c r="J27" s="115"/>
      <c r="K27" s="75"/>
      <c r="L27" s="126">
        <f t="shared" si="2"/>
        <v>0</v>
      </c>
      <c r="M27" s="102"/>
    </row>
    <row r="28" spans="1:13" s="2" customFormat="1" ht="20" customHeight="1" x14ac:dyDescent="0.15">
      <c r="A28" s="37">
        <f>'Criterios de evaluación'!A26</f>
        <v>0</v>
      </c>
      <c r="B28" s="84">
        <f>'Criterios de evaluación'!B26</f>
        <v>0</v>
      </c>
      <c r="C28" s="119">
        <f>Ponderación!Q$15</f>
        <v>0</v>
      </c>
      <c r="D28" s="115"/>
      <c r="E28" s="75"/>
      <c r="F28" s="126">
        <f t="shared" si="0"/>
        <v>0</v>
      </c>
      <c r="G28" s="115"/>
      <c r="H28" s="75"/>
      <c r="I28" s="126">
        <f t="shared" si="1"/>
        <v>0</v>
      </c>
      <c r="J28" s="115"/>
      <c r="K28" s="75"/>
      <c r="L28" s="126">
        <f t="shared" si="2"/>
        <v>0</v>
      </c>
      <c r="M28" s="102"/>
    </row>
    <row r="29" spans="1:13" s="2" customFormat="1" ht="20" customHeight="1" x14ac:dyDescent="0.15">
      <c r="A29" s="37">
        <f>'Criterios de evaluación'!A27</f>
        <v>0</v>
      </c>
      <c r="B29" s="84">
        <f>'Criterios de evaluación'!B27</f>
        <v>0</v>
      </c>
      <c r="C29" s="119">
        <f>Ponderación!R$15</f>
        <v>0</v>
      </c>
      <c r="D29" s="115"/>
      <c r="E29" s="75"/>
      <c r="F29" s="126">
        <f t="shared" si="0"/>
        <v>0</v>
      </c>
      <c r="G29" s="115"/>
      <c r="H29" s="75"/>
      <c r="I29" s="126">
        <f t="shared" si="1"/>
        <v>0</v>
      </c>
      <c r="J29" s="115"/>
      <c r="K29" s="75"/>
      <c r="L29" s="126">
        <f t="shared" si="2"/>
        <v>0</v>
      </c>
      <c r="M29" s="102"/>
    </row>
    <row r="30" spans="1:13" s="2" customFormat="1" ht="20" customHeight="1" x14ac:dyDescent="0.15">
      <c r="A30" s="37">
        <f>'Criterios de evaluación'!A28</f>
        <v>0</v>
      </c>
      <c r="B30" s="84">
        <f>'Criterios de evaluación'!B28</f>
        <v>0</v>
      </c>
      <c r="C30" s="119">
        <f>Ponderación!S$15</f>
        <v>0</v>
      </c>
      <c r="D30" s="115"/>
      <c r="E30" s="75"/>
      <c r="F30" s="126">
        <f t="shared" si="0"/>
        <v>0</v>
      </c>
      <c r="G30" s="115"/>
      <c r="H30" s="75"/>
      <c r="I30" s="126">
        <f t="shared" si="1"/>
        <v>0</v>
      </c>
      <c r="J30" s="115"/>
      <c r="K30" s="75"/>
      <c r="L30" s="126">
        <f t="shared" si="2"/>
        <v>0</v>
      </c>
      <c r="M30" s="102"/>
    </row>
    <row r="31" spans="1:13" s="2" customFormat="1" ht="20" customHeight="1" x14ac:dyDescent="0.15">
      <c r="A31" s="37">
        <f>'Criterios de evaluación'!A29</f>
        <v>0</v>
      </c>
      <c r="B31" s="84">
        <f>'Criterios de evaluación'!B29</f>
        <v>0</v>
      </c>
      <c r="C31" s="119">
        <f>Ponderación!T$15</f>
        <v>0</v>
      </c>
      <c r="D31" s="115"/>
      <c r="E31" s="75"/>
      <c r="F31" s="126">
        <f t="shared" si="0"/>
        <v>0</v>
      </c>
      <c r="G31" s="115"/>
      <c r="H31" s="75"/>
      <c r="I31" s="126">
        <f t="shared" si="1"/>
        <v>0</v>
      </c>
      <c r="J31" s="115"/>
      <c r="K31" s="75"/>
      <c r="L31" s="126">
        <f t="shared" si="2"/>
        <v>0</v>
      </c>
      <c r="M31" s="102"/>
    </row>
    <row r="32" spans="1:13" s="2" customFormat="1" ht="20" customHeight="1" x14ac:dyDescent="0.15">
      <c r="A32" s="37">
        <f>'Criterios de evaluación'!A30</f>
        <v>0</v>
      </c>
      <c r="B32" s="84">
        <f>'Criterios de evaluación'!B30</f>
        <v>0</v>
      </c>
      <c r="C32" s="119">
        <f>Ponderación!U$15</f>
        <v>0</v>
      </c>
      <c r="D32" s="115"/>
      <c r="E32" s="75"/>
      <c r="F32" s="126">
        <f t="shared" si="0"/>
        <v>0</v>
      </c>
      <c r="G32" s="115"/>
      <c r="H32" s="75"/>
      <c r="I32" s="126">
        <f t="shared" si="1"/>
        <v>0</v>
      </c>
      <c r="J32" s="115"/>
      <c r="K32" s="75"/>
      <c r="L32" s="126">
        <f t="shared" si="2"/>
        <v>0</v>
      </c>
      <c r="M32" s="102"/>
    </row>
    <row r="33" spans="1:13" s="2" customFormat="1" ht="20" customHeight="1" x14ac:dyDescent="0.15">
      <c r="A33" s="37">
        <f>'Criterios de evaluación'!A31</f>
        <v>0</v>
      </c>
      <c r="B33" s="84">
        <f>'Criterios de evaluación'!B31</f>
        <v>0</v>
      </c>
      <c r="C33" s="119">
        <f>Ponderación!V$15</f>
        <v>0</v>
      </c>
      <c r="D33" s="115"/>
      <c r="E33" s="75"/>
      <c r="F33" s="126">
        <f t="shared" si="0"/>
        <v>0</v>
      </c>
      <c r="G33" s="115"/>
      <c r="H33" s="75"/>
      <c r="I33" s="126">
        <f t="shared" si="1"/>
        <v>0</v>
      </c>
      <c r="J33" s="115"/>
      <c r="K33" s="75"/>
      <c r="L33" s="126">
        <f t="shared" si="2"/>
        <v>0</v>
      </c>
      <c r="M33" s="102"/>
    </row>
    <row r="34" spans="1:13" s="2" customFormat="1" ht="20" customHeight="1" x14ac:dyDescent="0.15">
      <c r="A34" s="37">
        <f>'Criterios de evaluación'!A32</f>
        <v>0</v>
      </c>
      <c r="B34" s="84">
        <f>'Criterios de evaluación'!B32</f>
        <v>0</v>
      </c>
      <c r="C34" s="119">
        <f>Ponderación!W$15</f>
        <v>0</v>
      </c>
      <c r="D34" s="115"/>
      <c r="E34" s="75"/>
      <c r="F34" s="126">
        <f t="shared" si="0"/>
        <v>0</v>
      </c>
      <c r="G34" s="115"/>
      <c r="H34" s="75"/>
      <c r="I34" s="126">
        <f t="shared" si="1"/>
        <v>0</v>
      </c>
      <c r="J34" s="115"/>
      <c r="K34" s="75"/>
      <c r="L34" s="126">
        <f t="shared" si="2"/>
        <v>0</v>
      </c>
      <c r="M34" s="102"/>
    </row>
    <row r="35" spans="1:13" ht="20" customHeight="1" thickBot="1" x14ac:dyDescent="0.2">
      <c r="A35" s="39"/>
      <c r="B35" s="40" t="s">
        <v>76</v>
      </c>
      <c r="C35" s="120">
        <f>SUM(C15:C34)</f>
        <v>0.99999999999999989</v>
      </c>
      <c r="D35" s="116"/>
      <c r="E35" s="112"/>
      <c r="F35" s="123"/>
      <c r="G35" s="116"/>
      <c r="H35" s="112"/>
      <c r="I35" s="123"/>
      <c r="J35" s="116"/>
      <c r="K35" s="112"/>
      <c r="L35" s="123"/>
      <c r="M35" s="125"/>
    </row>
  </sheetData>
  <mergeCells count="6">
    <mergeCell ref="D11:F11"/>
    <mergeCell ref="G11:I11"/>
    <mergeCell ref="J11:L11"/>
    <mergeCell ref="D12:F12"/>
    <mergeCell ref="G12:I12"/>
    <mergeCell ref="J12:L12"/>
  </mergeCells>
  <phoneticPr fontId="0" type="noConversion"/>
  <pageMargins left="0.78740157499999996" right="0.78740157499999996" top="0.984251969" bottom="0.984251969" header="0.4921259845" footer="0.4921259845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C8F7-C3F1-2D4B-8A2C-631AE1BDBD3A}">
  <dimension ref="A1"/>
  <sheetViews>
    <sheetView workbookViewId="0">
      <selection activeCell="I6" sqref="I6"/>
    </sheetView>
  </sheetViews>
  <sheetFormatPr baseColWidth="10" defaultRowHeight="13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Criterios de evaluación</vt:lpstr>
      <vt:lpstr>Ponderación</vt:lpstr>
      <vt:lpstr>Puntuación</vt:lpstr>
      <vt:lpstr>Comparación resultados</vt:lpstr>
      <vt:lpstr>Explicación dominancia numèrica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Análisis de beneficios: método de evaluación por puntos</dc:title>
  <dc:subject>Decisiones</dc:subject>
  <dc:creator>www.gevert.com</dc:creator>
  <cp:keywords/>
  <dc:description/>
  <cp:lastModifiedBy>Ricardo Gevert</cp:lastModifiedBy>
  <cp:lastPrinted>2017-07-18T14:17:42Z</cp:lastPrinted>
  <dcterms:created xsi:type="dcterms:W3CDTF">2006-03-16T14:18:47Z</dcterms:created>
  <dcterms:modified xsi:type="dcterms:W3CDTF">2024-12-02T15:48:46Z</dcterms:modified>
  <cp:category/>
</cp:coreProperties>
</file>